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tegories" sheetId="2" state="visible" r:id="rId4"/>
    <sheet name="Transactions" sheetId="3" state="visible" r:id="rId5"/>
    <sheet name="Budget" sheetId="4" state="visible" r:id="rId6"/>
    <sheet name="Yea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<sst xmlns="http://schemas.openxmlformats.org/spreadsheetml/2006/main" count="176" uniqueCount="89">
  <si>
    <t xml:space="preserve">Wumbi Budget Planner</t>
  </si>
  <si>
    <t xml:space="preserve">A free monthly budget planner template for Excel and Google Sheets.</t>
  </si>
  <si>
    <t xml:space="preserve">How to use it</t>
  </si>
  <si>
    <t xml:space="preserve">1.  Open the Categories tab and make the list yours. Rename anything, add rows at the bottom. Everything else follows automatically.</t>
  </si>
  <si>
    <t xml:space="preserve">2.  Put every income and expense on the Transactions tab, one per row. Only the four white columns are yours to fill in.</t>
  </si>
  <si>
    <t xml:space="preserve">3.  On the Budget tab, pick a month at the top and type what you PLAN to spend in each category. The Actual column fills itself from your transactions.</t>
  </si>
  <si>
    <t xml:space="preserve">4.  The Year tab adds it all up. Nothing to fill in there.</t>
  </si>
  <si>
    <t xml:space="preserve">The colour code</t>
  </si>
  <si>
    <t xml:space="preserve">   Yellow cells are the ones you type in. Every other cell is a formula, so leave it alone unless you know what you are changing.</t>
  </si>
  <si>
    <t xml:space="preserve">Using it in Google Sheets</t>
  </si>
  <si>
    <t xml:space="preserve">Upload this file to Google Drive and open it, or use File &gt; Import &gt; Upload inside Sheets. Every formula, dropdown and colour survives the trip. There is no add-on to install and nothing to sign up for.</t>
  </si>
  <si>
    <t xml:space="preserve">One honest warning</t>
  </si>
  <si>
    <t xml:space="preserve">A spreadsheet is great for planning a year and terrible for logging a coffee. You have to be at a computer, and the day you skip is the day the whole thing dies. That is the exact problem Wumbi solves on your phone in about three seconds per expense: no sign-up, no bank login, works with no internet.</t>
  </si>
  <si>
    <t xml:space="preserve">wumbi.app</t>
  </si>
  <si>
    <t xml:space="preserve">Version 1.0   |   2026-09-12   |   Free to use, copy and share. No attribution needed.</t>
  </si>
  <si>
    <t xml:space="preserve">Category</t>
  </si>
  <si>
    <t xml:space="preserve">Group</t>
  </si>
  <si>
    <t xml:space="preserve">How this tab is used</t>
  </si>
  <si>
    <t xml:space="preserve">Groups</t>
  </si>
  <si>
    <t xml:space="preserve">Salary</t>
  </si>
  <si>
    <t xml:space="preserve">Income</t>
  </si>
  <si>
    <t xml:space="preserve">- Both columns are yours. Rename a category and it renames everywhere.</t>
  </si>
  <si>
    <t xml:space="preserve">Freelance</t>
  </si>
  <si>
    <t xml:space="preserve">- Group must be exactly one of: Income, Needs, Wants, Savings.</t>
  </si>
  <si>
    <t xml:space="preserve">Needs</t>
  </si>
  <si>
    <t xml:space="preserve">Bonus</t>
  </si>
  <si>
    <t xml:space="preserve">- Needs / Wants / Savings drive the 50/30/20 split on the Year tab.</t>
  </si>
  <si>
    <t xml:space="preserve">Wants</t>
  </si>
  <si>
    <t xml:space="preserve">Refunds</t>
  </si>
  <si>
    <t xml:space="preserve">- Adding rows: insert them ABOVE the last row so the ranges grow with you.</t>
  </si>
  <si>
    <t xml:space="preserve">Savings</t>
  </si>
  <si>
    <t xml:space="preserve">Other income</t>
  </si>
  <si>
    <t xml:space="preserve">- The Budget tab lists expense categories in this order, so order matters.</t>
  </si>
  <si>
    <t xml:space="preserve">Rent or mortgage</t>
  </si>
  <si>
    <t xml:space="preserve">Utilities</t>
  </si>
  <si>
    <t xml:space="preserve">Groceries</t>
  </si>
  <si>
    <t xml:space="preserve">Transport</t>
  </si>
  <si>
    <t xml:space="preserve">Insurance</t>
  </si>
  <si>
    <t xml:space="preserve">Health</t>
  </si>
  <si>
    <t xml:space="preserve">Phone and internet</t>
  </si>
  <si>
    <t xml:space="preserve">Childcare</t>
  </si>
  <si>
    <t xml:space="preserve">Debt payments</t>
  </si>
  <si>
    <t xml:space="preserve">Eating out</t>
  </si>
  <si>
    <t xml:space="preserve">Coffee</t>
  </si>
  <si>
    <t xml:space="preserve">Shopping</t>
  </si>
  <si>
    <t xml:space="preserve">Entertainment</t>
  </si>
  <si>
    <t xml:space="preserve">Travel</t>
  </si>
  <si>
    <t xml:space="preserve">Subscriptions</t>
  </si>
  <si>
    <t xml:space="preserve">Gym</t>
  </si>
  <si>
    <t xml:space="preserve">Gifts</t>
  </si>
  <si>
    <t xml:space="preserve">Hobbies</t>
  </si>
  <si>
    <t xml:space="preserve">Personal care</t>
  </si>
  <si>
    <t xml:space="preserve">Emergency fund</t>
  </si>
  <si>
    <t xml:space="preserve">Investments</t>
  </si>
  <si>
    <t xml:space="preserve">Pension</t>
  </si>
  <si>
    <t xml:space="preserve">Fill in the yellow columns only. Month, Week and Group fill themselves. Amount is always a positive number, the Type column decides the sign.</t>
  </si>
  <si>
    <t xml:space="preserve">Type</t>
  </si>
  <si>
    <t xml:space="preserve">Date</t>
  </si>
  <si>
    <t xml:space="preserve">Description</t>
  </si>
  <si>
    <t xml:space="preserve">Amount</t>
  </si>
  <si>
    <t xml:space="preserve">Month</t>
  </si>
  <si>
    <t xml:space="preserve">Week</t>
  </si>
  <si>
    <t xml:space="preserve">Coffee with Anna</t>
  </si>
  <si>
    <t xml:space="preserve">Expense</t>
  </si>
  <si>
    <t xml:space="preserve">&lt;- example row, delete it or type over it</t>
  </si>
  <si>
    <t xml:space="preserve">Monthly budget</t>
  </si>
  <si>
    <t xml:space="preserve">2026-01</t>
  </si>
  <si>
    <t xml:space="preserve">&lt;- pick the month, format YYYY-MM</t>
  </si>
  <si>
    <t xml:space="preserve">Planned is yours to type. Actual comes from the Transactions tab for the month above.</t>
  </si>
  <si>
    <t xml:space="preserve">Planned</t>
  </si>
  <si>
    <t xml:space="preserve">Actual</t>
  </si>
  <si>
    <t xml:space="preserve">Difference</t>
  </si>
  <si>
    <t xml:space="preserve">Used</t>
  </si>
  <si>
    <t xml:space="preserve">Total expense</t>
  </si>
  <si>
    <t xml:space="preserve">Total income</t>
  </si>
  <si>
    <t xml:space="preserve">Left over</t>
  </si>
  <si>
    <t xml:space="preserve">Savings rate</t>
  </si>
  <si>
    <t xml:space="preserve">Savings rate = (income - expense) / income for the selected month. Anything above 20% is doing well.</t>
  </si>
  <si>
    <t xml:space="preserve">Year at a glance</t>
  </si>
  <si>
    <t xml:space="preserve">Nothing to fill in here. Change the year in B3 if you are not budgeting 2026.</t>
  </si>
  <si>
    <t xml:space="preserve">Year</t>
  </si>
  <si>
    <t xml:space="preserve">Year total</t>
  </si>
  <si>
    <t xml:space="preserve">Net</t>
  </si>
  <si>
    <t xml:space="preserve">Where it went</t>
  </si>
  <si>
    <t xml:space="preserve">Needs  (target 50%)</t>
  </si>
  <si>
    <t xml:space="preserve">Wants  (target 30%)</t>
  </si>
  <si>
    <t xml:space="preserve">Savings  (target 20%)</t>
  </si>
  <si>
    <t xml:space="preserve">By category</t>
  </si>
  <si>
    <t xml:space="preserve">Every number on this tab is a formula over the Transactions tab. Add a category on the Categories tab and add its row here the same way.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</si>
</sst>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;[RED]\-#,##0.00;\-"/>
    <numFmt numFmtId="167" formatCode="0.0%"/>
    <numFmt numFmtId="168" formatCode="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456285"/>
      <name val="Arial"/>
      <family val="0"/>
      <charset val="1"/>
    </font>
    <font>
      <sz val="12"/>
      <color rgb="FF6F7F92"/>
      <name val="Arial"/>
      <family val="0"/>
      <charset val="1"/>
    </font>
    <font>
      <b val="true"/>
      <sz val="14"/>
      <color rgb="FF456285"/>
      <name val="Arial"/>
      <family val="0"/>
      <charset val="1"/>
    </font>
    <font>
      <sz val="11"/>
      <color rgb="FF101010"/>
      <name val="Arial"/>
      <family val="0"/>
      <charset val="1"/>
    </font>
    <font>
      <b val="true"/>
      <sz val="12"/>
      <color rgb="FF3B82F6"/>
      <name val="Arial"/>
      <family val="0"/>
      <charset val="1"/>
    </font>
    <font>
      <sz val="9"/>
      <color rgb="FFAEC2D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456285"/>
      <name val="Arial"/>
      <family val="0"/>
      <charset val="1"/>
    </font>
    <font>
      <b val="true"/>
      <sz val="10"/>
      <color rgb="FFAEC2D4"/>
      <name val="Arial"/>
      <family val="0"/>
      <charset val="1"/>
    </font>
    <font>
      <sz val="11"/>
      <color rgb="FF6F7F92"/>
      <name val="Arial"/>
      <family val="0"/>
      <charset val="1"/>
    </font>
    <font>
      <sz val="10"/>
      <color rgb="FF6F7F92"/>
      <name val="Arial"/>
      <family val="0"/>
      <charset val="1"/>
    </font>
    <font>
      <sz val="10"/>
      <color rgb="FFAEC2D4"/>
      <name val="Arial"/>
      <family val="0"/>
      <charset val="1"/>
    </font>
    <font>
      <i val="true"/>
      <sz val="11"/>
      <color rgb="FF6F7F92"/>
      <name val="Arial"/>
      <family val="0"/>
      <charset val="1"/>
    </font>
    <font>
      <i val="true"/>
      <sz val="10"/>
      <color rgb="FFAEC2D4"/>
      <name val="Arial"/>
      <family val="0"/>
      <charset val="1"/>
    </font>
    <font>
      <b val="true"/>
      <sz val="18"/>
      <color rgb="FF456285"/>
      <name val="Arial"/>
      <family val="0"/>
      <charset val="1"/>
    </font>
    <font>
      <b val="true"/>
      <sz val="11"/>
      <color rgb="FF101010"/>
      <name val="Arial"/>
      <family val="0"/>
      <charset val="1"/>
    </font>
    <font>
      <b val="true"/>
      <sz val="11"/>
      <color rgb="FF3B82F6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2"/>
      <color rgb="FF0F9D58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0F9D58"/>
      <name val="Arial"/>
      <family val="0"/>
      <charset val="1"/>
    </font>
    <font>
      <b val="true"/>
      <sz val="11"/>
      <color rgb="FFD9302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6D6"/>
        <bgColor rgb="FFFFFFFF"/>
      </patternFill>
    </fill>
    <fill>
      <patternFill patternType="solid">
        <fgColor rgb="FF456285"/>
        <bgColor rgb="FF6F7F9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E2EC"/>
      </left>
      <right style="thin">
        <color rgb="FFD8E2EC"/>
      </right>
      <top style="thin">
        <color rgb="FFD8E2EC"/>
      </top>
      <bottom style="thin">
        <color rgb="FFD8E2EC"/>
      </bottom>
      <diagonal/>
    </border>
    <border diagonalUp="false" diagonalDown="false">
      <left/>
      <right/>
      <top style="thin">
        <color rgb="FF45628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2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F9D58"/>
      </font>
    </dxf>
    <dxf>
      <font>
        <name val="Arial"/>
        <charset val="1"/>
        <family val="0"/>
        <color rgb="FFD93025"/>
      </font>
    </dxf>
    <dxf>
      <font>
        <name val="Arial"/>
        <charset val="1"/>
        <family val="0"/>
        <b val="1"/>
        <color rgb="FFD93025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C2D4"/>
      <rgbColor rgb="FF6F7F92"/>
      <rgbColor rgb="FF9999FF"/>
      <rgbColor rgb="FF993366"/>
      <rgbColor rgb="FFFFF6D6"/>
      <rgbColor rgb="FFCCFFFF"/>
      <rgbColor rgb="FF660066"/>
      <rgbColor rgb="FFFF8080"/>
      <rgbColor rgb="FF0066CC"/>
      <rgbColor rgb="FFD8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B82F6"/>
      <rgbColor rgb="FF33CCCC"/>
      <rgbColor rgb="FF99CC00"/>
      <rgbColor rgb="FFFFCC00"/>
      <rgbColor rgb="FFFF9900"/>
      <rgbColor rgb="FFFF6600"/>
      <rgbColor rgb="FF456285"/>
      <rgbColor rgb="FF969696"/>
      <rgbColor rgb="FF003366"/>
      <rgbColor rgb="FF0F9D58"/>
      <rgbColor rgb="FF101010"/>
      <rgbColor rgb="FF333300"/>
      <rgbColor rgb="FFD93025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umbi.app/?utm_source=template&amp;utm_medium=xlsx&amp;utm_campaign=budget-plann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1" customFormat="false" ht="7.5" hidden="false" customHeight="true" outlineLevel="0" collapsed="false"/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9.75" hidden="false" customHeight="true" outlineLevel="0" collapsed="false"/>
    <row r="5" customFormat="false" ht="17.3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43.5" hidden="false" customHeight="tru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9.75" hidden="false" customHeight="true" outlineLevel="0" collapsed="false"/>
    <row r="11" customFormat="false" ht="17.35" hidden="false" customHeight="false" outlineLevel="0" collapsed="false">
      <c r="B11" s="3" t="s">
        <v>7</v>
      </c>
    </row>
    <row r="12" customFormat="false" ht="21.75" hidden="false" customHeight="true" outlineLevel="0" collapsed="false">
      <c r="B12" s="5" t="s">
        <v>8</v>
      </c>
    </row>
    <row r="13" customFormat="false" ht="9.75" hidden="false" customHeight="true" outlineLevel="0" collapsed="false"/>
    <row r="14" customFormat="false" ht="17.35" hidden="false" customHeight="false" outlineLevel="0" collapsed="false">
      <c r="B14" s="3" t="s">
        <v>9</v>
      </c>
    </row>
    <row r="15" customFormat="false" ht="43.5" hidden="false" customHeight="true" outlineLevel="0" collapsed="false">
      <c r="B15" s="4" t="s">
        <v>10</v>
      </c>
    </row>
    <row r="16" customFormat="false" ht="9.75" hidden="false" customHeight="true" outlineLevel="0" collapsed="false"/>
    <row r="17" customFormat="false" ht="17.35" hidden="false" customHeight="false" outlineLevel="0" collapsed="false">
      <c r="B17" s="3" t="s">
        <v>11</v>
      </c>
    </row>
    <row r="18" customFormat="false" ht="60" hidden="false" customHeight="true" outlineLevel="0" collapsed="false">
      <c r="B18" s="4" t="s">
        <v>12</v>
      </c>
    </row>
    <row r="19" customFormat="false" ht="15" hidden="false" customHeight="false" outlineLevel="0" collapsed="false">
      <c r="B19" s="6" t="s">
        <v>13</v>
      </c>
    </row>
    <row r="20" customFormat="false" ht="9.75" hidden="false" customHeight="true" outlineLevel="0" collapsed="false"/>
    <row r="21" customFormat="false" ht="15" hidden="false" customHeight="false" outlineLevel="0" collapsed="false">
      <c r="B21" s="7" t="s">
        <v>14</v>
      </c>
    </row>
  </sheetData>
  <hyperlinks>
    <hyperlink ref="B19" r:id="rId1" display="wumbi.ap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4" min="4" style="0" width="60"/>
    <col collapsed="false" customWidth="true" hidden="true" outlineLevel="0" max="7" min="7" style="0" width="13"/>
  </cols>
  <sheetData>
    <row r="1" customFormat="false" ht="21.75" hidden="false" customHeight="true" outlineLevel="0" collapsed="false">
      <c r="A1" s="8" t="s">
        <v>15</v>
      </c>
      <c r="B1" s="8" t="s">
        <v>16</v>
      </c>
      <c r="D1" s="9" t="s">
        <v>17</v>
      </c>
      <c r="G1" s="10" t="s">
        <v>18</v>
      </c>
    </row>
    <row r="2" customFormat="false" ht="23.85" hidden="false" customHeight="false" outlineLevel="0" collapsed="false">
      <c r="A2" s="11" t="s">
        <v>19</v>
      </c>
      <c r="B2" s="12" t="s">
        <v>20</v>
      </c>
      <c r="D2" s="13" t="s">
        <v>21</v>
      </c>
      <c r="G2" s="14" t="s">
        <v>20</v>
      </c>
    </row>
    <row r="3" customFormat="false" ht="15" hidden="false" customHeight="false" outlineLevel="0" collapsed="false">
      <c r="A3" s="11" t="s">
        <v>22</v>
      </c>
      <c r="B3" s="12" t="s">
        <v>20</v>
      </c>
      <c r="D3" s="13" t="s">
        <v>23</v>
      </c>
      <c r="G3" s="14" t="s">
        <v>24</v>
      </c>
    </row>
    <row r="4" customFormat="false" ht="15" hidden="false" customHeight="false" outlineLevel="0" collapsed="false">
      <c r="A4" s="11" t="s">
        <v>25</v>
      </c>
      <c r="B4" s="12" t="s">
        <v>20</v>
      </c>
      <c r="D4" s="13" t="s">
        <v>26</v>
      </c>
      <c r="G4" s="14" t="s">
        <v>27</v>
      </c>
    </row>
    <row r="5" customFormat="false" ht="23.85" hidden="false" customHeight="false" outlineLevel="0" collapsed="false">
      <c r="A5" s="11" t="s">
        <v>28</v>
      </c>
      <c r="B5" s="12" t="s">
        <v>20</v>
      </c>
      <c r="D5" s="13" t="s">
        <v>29</v>
      </c>
      <c r="G5" s="14" t="s">
        <v>30</v>
      </c>
    </row>
    <row r="6" customFormat="false" ht="15" hidden="false" customHeight="false" outlineLevel="0" collapsed="false">
      <c r="A6" s="11" t="s">
        <v>31</v>
      </c>
      <c r="B6" s="12" t="s">
        <v>20</v>
      </c>
      <c r="D6" s="13" t="s">
        <v>32</v>
      </c>
    </row>
    <row r="7" customFormat="false" ht="15" hidden="false" customHeight="false" outlineLevel="0" collapsed="false">
      <c r="A7" s="11" t="s">
        <v>33</v>
      </c>
      <c r="B7" s="12" t="s">
        <v>24</v>
      </c>
    </row>
    <row r="8" customFormat="false" ht="15" hidden="false" customHeight="false" outlineLevel="0" collapsed="false">
      <c r="A8" s="11" t="s">
        <v>34</v>
      </c>
      <c r="B8" s="12" t="s">
        <v>24</v>
      </c>
    </row>
    <row r="9" customFormat="false" ht="15" hidden="false" customHeight="false" outlineLevel="0" collapsed="false">
      <c r="A9" s="11" t="s">
        <v>35</v>
      </c>
      <c r="B9" s="12" t="s">
        <v>24</v>
      </c>
    </row>
    <row r="10" customFormat="false" ht="15" hidden="false" customHeight="false" outlineLevel="0" collapsed="false">
      <c r="A10" s="11" t="s">
        <v>36</v>
      </c>
      <c r="B10" s="12" t="s">
        <v>24</v>
      </c>
    </row>
    <row r="11" customFormat="false" ht="15" hidden="false" customHeight="false" outlineLevel="0" collapsed="false">
      <c r="A11" s="11" t="s">
        <v>37</v>
      </c>
      <c r="B11" s="12" t="s">
        <v>24</v>
      </c>
    </row>
    <row r="12" customFormat="false" ht="15" hidden="false" customHeight="false" outlineLevel="0" collapsed="false">
      <c r="A12" s="11" t="s">
        <v>38</v>
      </c>
      <c r="B12" s="12" t="s">
        <v>24</v>
      </c>
    </row>
    <row r="13" customFormat="false" ht="15" hidden="false" customHeight="false" outlineLevel="0" collapsed="false">
      <c r="A13" s="11" t="s">
        <v>39</v>
      </c>
      <c r="B13" s="12" t="s">
        <v>24</v>
      </c>
    </row>
    <row r="14" customFormat="false" ht="15" hidden="false" customHeight="false" outlineLevel="0" collapsed="false">
      <c r="A14" s="11" t="s">
        <v>40</v>
      </c>
      <c r="B14" s="12" t="s">
        <v>24</v>
      </c>
    </row>
    <row r="15" customFormat="false" ht="15" hidden="false" customHeight="false" outlineLevel="0" collapsed="false">
      <c r="A15" s="11" t="s">
        <v>41</v>
      </c>
      <c r="B15" s="12" t="s">
        <v>24</v>
      </c>
    </row>
    <row r="16" customFormat="false" ht="15" hidden="false" customHeight="false" outlineLevel="0" collapsed="false">
      <c r="A16" s="11" t="s">
        <v>42</v>
      </c>
      <c r="B16" s="12" t="s">
        <v>27</v>
      </c>
    </row>
    <row r="17" customFormat="false" ht="15" hidden="false" customHeight="false" outlineLevel="0" collapsed="false">
      <c r="A17" s="11" t="s">
        <v>43</v>
      </c>
      <c r="B17" s="12" t="s">
        <v>27</v>
      </c>
    </row>
    <row r="18" customFormat="false" ht="15" hidden="false" customHeight="false" outlineLevel="0" collapsed="false">
      <c r="A18" s="11" t="s">
        <v>44</v>
      </c>
      <c r="B18" s="12" t="s">
        <v>27</v>
      </c>
    </row>
    <row r="19" customFormat="false" ht="15" hidden="false" customHeight="false" outlineLevel="0" collapsed="false">
      <c r="A19" s="11" t="s">
        <v>45</v>
      </c>
      <c r="B19" s="12" t="s">
        <v>27</v>
      </c>
    </row>
    <row r="20" customFormat="false" ht="15" hidden="false" customHeight="false" outlineLevel="0" collapsed="false">
      <c r="A20" s="11" t="s">
        <v>46</v>
      </c>
      <c r="B20" s="12" t="s">
        <v>27</v>
      </c>
    </row>
    <row r="21" customFormat="false" ht="15" hidden="false" customHeight="false" outlineLevel="0" collapsed="false">
      <c r="A21" s="11" t="s">
        <v>47</v>
      </c>
      <c r="B21" s="12" t="s">
        <v>27</v>
      </c>
    </row>
    <row r="22" customFormat="false" ht="15" hidden="false" customHeight="false" outlineLevel="0" collapsed="false">
      <c r="A22" s="11" t="s">
        <v>48</v>
      </c>
      <c r="B22" s="12" t="s">
        <v>27</v>
      </c>
    </row>
    <row r="23" customFormat="false" ht="15" hidden="false" customHeight="false" outlineLevel="0" collapsed="false">
      <c r="A23" s="11" t="s">
        <v>49</v>
      </c>
      <c r="B23" s="12" t="s">
        <v>27</v>
      </c>
    </row>
    <row r="24" customFormat="false" ht="15" hidden="false" customHeight="false" outlineLevel="0" collapsed="false">
      <c r="A24" s="11" t="s">
        <v>50</v>
      </c>
      <c r="B24" s="12" t="s">
        <v>27</v>
      </c>
    </row>
    <row r="25" customFormat="false" ht="15" hidden="false" customHeight="false" outlineLevel="0" collapsed="false">
      <c r="A25" s="11" t="s">
        <v>51</v>
      </c>
      <c r="B25" s="12" t="s">
        <v>27</v>
      </c>
    </row>
    <row r="26" customFormat="false" ht="15" hidden="false" customHeight="false" outlineLevel="0" collapsed="false">
      <c r="A26" s="11" t="s">
        <v>30</v>
      </c>
      <c r="B26" s="12" t="s">
        <v>30</v>
      </c>
    </row>
    <row r="27" customFormat="false" ht="15" hidden="false" customHeight="false" outlineLevel="0" collapsed="false">
      <c r="A27" s="11" t="s">
        <v>52</v>
      </c>
      <c r="B27" s="12" t="s">
        <v>30</v>
      </c>
    </row>
    <row r="28" customFormat="false" ht="15" hidden="false" customHeight="false" outlineLevel="0" collapsed="false">
      <c r="A28" s="11" t="s">
        <v>53</v>
      </c>
      <c r="B28" s="12" t="s">
        <v>30</v>
      </c>
    </row>
    <row r="29" customFormat="false" ht="15" hidden="false" customHeight="false" outlineLevel="0" collapsed="false">
      <c r="A29" s="11" t="s">
        <v>54</v>
      </c>
      <c r="B29" s="12" t="s">
        <v>30</v>
      </c>
    </row>
  </sheetData>
  <dataValidations count="1">
    <dataValidation allowBlank="true" errorStyle="stop" operator="between" showDropDown="false" showErrorMessage="false" showInputMessage="false" sqref="B2:B29" type="list">
      <formula1>Categories!$G$2:$G$5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38"/>
    <col collapsed="false" customWidth="true" hidden="true" outlineLevel="0" max="10" min="10" style="0" width="13"/>
  </cols>
  <sheetData>
    <row r="1" customFormat="false" ht="18" hidden="false" customHeight="true" outlineLevel="0" collapsed="false">
      <c r="A1" s="15" t="s">
        <v>55</v>
      </c>
      <c r="J1" s="10" t="s">
        <v>56</v>
      </c>
    </row>
    <row r="2" customFormat="false" ht="21.75" hidden="false" customHeight="true" outlineLevel="0" collapsed="false">
      <c r="A2" s="8" t="s">
        <v>57</v>
      </c>
      <c r="B2" s="8" t="s">
        <v>58</v>
      </c>
      <c r="C2" s="8" t="s">
        <v>15</v>
      </c>
      <c r="D2" s="8" t="s">
        <v>56</v>
      </c>
      <c r="E2" s="8" t="s">
        <v>59</v>
      </c>
      <c r="F2" s="8" t="s">
        <v>60</v>
      </c>
      <c r="G2" s="8" t="s">
        <v>61</v>
      </c>
      <c r="H2" s="8" t="s">
        <v>16</v>
      </c>
      <c r="J2" s="14" t="s">
        <v>20</v>
      </c>
    </row>
    <row r="3" customFormat="false" ht="15" hidden="false" customHeight="false" outlineLevel="0" collapsed="false">
      <c r="A3" s="16" t="n">
        <v>46025</v>
      </c>
      <c r="B3" s="17" t="s">
        <v>62</v>
      </c>
      <c r="C3" s="17" t="s">
        <v>43</v>
      </c>
      <c r="D3" s="17" t="s">
        <v>63</v>
      </c>
      <c r="E3" s="18" t="n">
        <v>4.4</v>
      </c>
      <c r="F3" s="19" t="str">
        <f aca="false">IF($A3="","",TEXT($A3,"YYYY-MM"))</f>
        <v>2026-01</v>
      </c>
      <c r="G3" s="19" t="str">
        <f aca="false">IF($A3="","",TEXT(YEAR($A3),"0000")&amp;"-W"&amp;TEXT(WEEKNUM($A3,2),"00"))</f>
        <v>2026-W01</v>
      </c>
      <c r="H3" s="19" t="str">
        <f aca="false">IF($C3="","",IFERROR(INDEX(Categories!$B$2:$B$29,MATCH($C3,Categories!$A$2:$A$29,0)),""))</f>
        <v>Wants</v>
      </c>
      <c r="I3" s="20" t="s">
        <v>64</v>
      </c>
      <c r="J3" s="14" t="s">
        <v>63</v>
      </c>
    </row>
    <row r="4" customFormat="false" ht="15" hidden="false" customHeight="false" outlineLevel="0" collapsed="false">
      <c r="A4" s="21"/>
      <c r="B4" s="22"/>
      <c r="C4" s="22"/>
      <c r="D4" s="22"/>
      <c r="E4" s="23"/>
      <c r="F4" s="19" t="str">
        <f aca="false">IF($A4="","",TEXT($A4,"YYYY-MM"))</f>
        <v/>
      </c>
      <c r="G4" s="19" t="str">
        <f aca="false">IF($A4="","",TEXT(YEAR($A4),"0000")&amp;"-W"&amp;TEXT(WEEKNUM($A4,2),"00"))</f>
        <v/>
      </c>
      <c r="H4" s="19" t="str">
        <f aca="false">IF($C4="","",IFERROR(INDEX(Categories!$B$2:$B$29,MATCH($C4,Categories!$A$2:$A$29,0)),""))</f>
        <v/>
      </c>
    </row>
    <row r="5" customFormat="false" ht="15" hidden="false" customHeight="false" outlineLevel="0" collapsed="false">
      <c r="A5" s="21"/>
      <c r="B5" s="22"/>
      <c r="C5" s="22"/>
      <c r="D5" s="22"/>
      <c r="E5" s="23"/>
      <c r="F5" s="19" t="str">
        <f aca="false">IF($A5="","",TEXT($A5,"YYYY-MM"))</f>
        <v/>
      </c>
      <c r="G5" s="19" t="str">
        <f aca="false">IF($A5="","",TEXT(YEAR($A5),"0000")&amp;"-W"&amp;TEXT(WEEKNUM($A5,2),"00"))</f>
        <v/>
      </c>
      <c r="H5" s="19" t="str">
        <f aca="false">IF($C5="","",IFERROR(INDEX(Categories!$B$2:$B$29,MATCH($C5,Categories!$A$2:$A$29,0)),""))</f>
        <v/>
      </c>
    </row>
    <row r="6" customFormat="false" ht="15" hidden="false" customHeight="false" outlineLevel="0" collapsed="false">
      <c r="A6" s="21"/>
      <c r="B6" s="22"/>
      <c r="C6" s="22"/>
      <c r="D6" s="22"/>
      <c r="E6" s="23"/>
      <c r="F6" s="19" t="str">
        <f aca="false">IF($A6="","",TEXT($A6,"YYYY-MM"))</f>
        <v/>
      </c>
      <c r="G6" s="19" t="str">
        <f aca="false">IF($A6="","",TEXT(YEAR($A6),"0000")&amp;"-W"&amp;TEXT(WEEKNUM($A6,2),"00"))</f>
        <v/>
      </c>
      <c r="H6" s="19" t="str">
        <f aca="false">IF($C6="","",IFERROR(INDEX(Categories!$B$2:$B$29,MATCH($C6,Categories!$A$2:$A$29,0)),""))</f>
        <v/>
      </c>
    </row>
    <row r="7" customFormat="false" ht="15" hidden="false" customHeight="false" outlineLevel="0" collapsed="false">
      <c r="A7" s="21"/>
      <c r="B7" s="22"/>
      <c r="C7" s="22"/>
      <c r="D7" s="22"/>
      <c r="E7" s="23"/>
      <c r="F7" s="19" t="str">
        <f aca="false">IF($A7="","",TEXT($A7,"YYYY-MM"))</f>
        <v/>
      </c>
      <c r="G7" s="19" t="str">
        <f aca="false">IF($A7="","",TEXT(YEAR($A7),"0000")&amp;"-W"&amp;TEXT(WEEKNUM($A7,2),"00"))</f>
        <v/>
      </c>
      <c r="H7" s="19" t="str">
        <f aca="false">IF($C7="","",IFERROR(INDEX(Categories!$B$2:$B$29,MATCH($C7,Categories!$A$2:$A$29,0)),""))</f>
        <v/>
      </c>
    </row>
    <row r="8" customFormat="false" ht="15" hidden="false" customHeight="false" outlineLevel="0" collapsed="false">
      <c r="A8" s="21"/>
      <c r="B8" s="22"/>
      <c r="C8" s="22"/>
      <c r="D8" s="22"/>
      <c r="E8" s="23"/>
      <c r="F8" s="19" t="str">
        <f aca="false">IF($A8="","",TEXT($A8,"YYYY-MM"))</f>
        <v/>
      </c>
      <c r="G8" s="19" t="str">
        <f aca="false">IF($A8="","",TEXT(YEAR($A8),"0000")&amp;"-W"&amp;TEXT(WEEKNUM($A8,2),"00"))</f>
        <v/>
      </c>
      <c r="H8" s="19" t="str">
        <f aca="false">IF($C8="","",IFERROR(INDEX(Categories!$B$2:$B$29,MATCH($C8,Categories!$A$2:$A$29,0)),""))</f>
        <v/>
      </c>
    </row>
    <row r="9" customFormat="false" ht="15" hidden="false" customHeight="false" outlineLevel="0" collapsed="false">
      <c r="A9" s="21"/>
      <c r="B9" s="22"/>
      <c r="C9" s="22"/>
      <c r="D9" s="22"/>
      <c r="E9" s="23"/>
      <c r="F9" s="19" t="str">
        <f aca="false">IF($A9="","",TEXT($A9,"YYYY-MM"))</f>
        <v/>
      </c>
      <c r="G9" s="19" t="str">
        <f aca="false">IF($A9="","",TEXT(YEAR($A9),"0000")&amp;"-W"&amp;TEXT(WEEKNUM($A9,2),"00"))</f>
        <v/>
      </c>
      <c r="H9" s="19" t="str">
        <f aca="false">IF($C9="","",IFERROR(INDEX(Categories!$B$2:$B$29,MATCH($C9,Categories!$A$2:$A$29,0)),""))</f>
        <v/>
      </c>
    </row>
    <row r="10" customFormat="false" ht="15" hidden="false" customHeight="false" outlineLevel="0" collapsed="false">
      <c r="A10" s="21"/>
      <c r="B10" s="22"/>
      <c r="C10" s="22"/>
      <c r="D10" s="22"/>
      <c r="E10" s="23"/>
      <c r="F10" s="19" t="str">
        <f aca="false">IF($A10="","",TEXT($A10,"YYYY-MM"))</f>
        <v/>
      </c>
      <c r="G10" s="19" t="str">
        <f aca="false">IF($A10="","",TEXT(YEAR($A10),"0000")&amp;"-W"&amp;TEXT(WEEKNUM($A10,2),"00"))</f>
        <v/>
      </c>
      <c r="H10" s="19" t="str">
        <f aca="false">IF($C10="","",IFERROR(INDEX(Categories!$B$2:$B$29,MATCH($C10,Categories!$A$2:$A$29,0)),""))</f>
        <v/>
      </c>
    </row>
    <row r="11" customFormat="false" ht="15" hidden="false" customHeight="false" outlineLevel="0" collapsed="false">
      <c r="A11" s="21"/>
      <c r="B11" s="22"/>
      <c r="C11" s="22"/>
      <c r="D11" s="22"/>
      <c r="E11" s="23"/>
      <c r="F11" s="19" t="str">
        <f aca="false">IF($A11="","",TEXT($A11,"YYYY-MM"))</f>
        <v/>
      </c>
      <c r="G11" s="19" t="str">
        <f aca="false">IF($A11="","",TEXT(YEAR($A11),"0000")&amp;"-W"&amp;TEXT(WEEKNUM($A11,2),"00"))</f>
        <v/>
      </c>
      <c r="H11" s="19" t="str">
        <f aca="false">IF($C11="","",IFERROR(INDEX(Categories!$B$2:$B$29,MATCH($C11,Categories!$A$2:$A$29,0)),""))</f>
        <v/>
      </c>
    </row>
    <row r="12" customFormat="false" ht="15" hidden="false" customHeight="false" outlineLevel="0" collapsed="false">
      <c r="A12" s="21"/>
      <c r="B12" s="22"/>
      <c r="C12" s="22"/>
      <c r="D12" s="22"/>
      <c r="E12" s="23"/>
      <c r="F12" s="19" t="str">
        <f aca="false">IF($A12="","",TEXT($A12,"YYYY-MM"))</f>
        <v/>
      </c>
      <c r="G12" s="19" t="str">
        <f aca="false">IF($A12="","",TEXT(YEAR($A12),"0000")&amp;"-W"&amp;TEXT(WEEKNUM($A12,2),"00"))</f>
        <v/>
      </c>
      <c r="H12" s="19" t="str">
        <f aca="false">IF($C12="","",IFERROR(INDEX(Categories!$B$2:$B$29,MATCH($C12,Categories!$A$2:$A$29,0)),""))</f>
        <v/>
      </c>
    </row>
    <row r="13" customFormat="false" ht="15" hidden="false" customHeight="false" outlineLevel="0" collapsed="false">
      <c r="A13" s="21"/>
      <c r="B13" s="22"/>
      <c r="C13" s="22"/>
      <c r="D13" s="22"/>
      <c r="E13" s="23"/>
      <c r="F13" s="19" t="str">
        <f aca="false">IF($A13="","",TEXT($A13,"YYYY-MM"))</f>
        <v/>
      </c>
      <c r="G13" s="19" t="str">
        <f aca="false">IF($A13="","",TEXT(YEAR($A13),"0000")&amp;"-W"&amp;TEXT(WEEKNUM($A13,2),"00"))</f>
        <v/>
      </c>
      <c r="H13" s="19" t="str">
        <f aca="false">IF($C13="","",IFERROR(INDEX(Categories!$B$2:$B$29,MATCH($C13,Categories!$A$2:$A$29,0)),""))</f>
        <v/>
      </c>
    </row>
    <row r="14" customFormat="false" ht="15" hidden="false" customHeight="false" outlineLevel="0" collapsed="false">
      <c r="A14" s="21"/>
      <c r="B14" s="22"/>
      <c r="C14" s="22"/>
      <c r="D14" s="22"/>
      <c r="E14" s="23"/>
      <c r="F14" s="19" t="str">
        <f aca="false">IF($A14="","",TEXT($A14,"YYYY-MM"))</f>
        <v/>
      </c>
      <c r="G14" s="19" t="str">
        <f aca="false">IF($A14="","",TEXT(YEAR($A14),"0000")&amp;"-W"&amp;TEXT(WEEKNUM($A14,2),"00"))</f>
        <v/>
      </c>
      <c r="H14" s="19" t="str">
        <f aca="false">IF($C14="","",IFERROR(INDEX(Categories!$B$2:$B$29,MATCH($C14,Categories!$A$2:$A$29,0)),""))</f>
        <v/>
      </c>
    </row>
    <row r="15" customFormat="false" ht="15" hidden="false" customHeight="false" outlineLevel="0" collapsed="false">
      <c r="A15" s="21"/>
      <c r="B15" s="22"/>
      <c r="C15" s="22"/>
      <c r="D15" s="22"/>
      <c r="E15" s="23"/>
      <c r="F15" s="19" t="str">
        <f aca="false">IF($A15="","",TEXT($A15,"YYYY-MM"))</f>
        <v/>
      </c>
      <c r="G15" s="19" t="str">
        <f aca="false">IF($A15="","",TEXT(YEAR($A15),"0000")&amp;"-W"&amp;TEXT(WEEKNUM($A15,2),"00"))</f>
        <v/>
      </c>
      <c r="H15" s="19" t="str">
        <f aca="false">IF($C15="","",IFERROR(INDEX(Categories!$B$2:$B$29,MATCH($C15,Categories!$A$2:$A$29,0)),""))</f>
        <v/>
      </c>
    </row>
    <row r="16" customFormat="false" ht="15" hidden="false" customHeight="false" outlineLevel="0" collapsed="false">
      <c r="A16" s="21"/>
      <c r="B16" s="22"/>
      <c r="C16" s="22"/>
      <c r="D16" s="22"/>
      <c r="E16" s="23"/>
      <c r="F16" s="19" t="str">
        <f aca="false">IF($A16="","",TEXT($A16,"YYYY-MM"))</f>
        <v/>
      </c>
      <c r="G16" s="19" t="str">
        <f aca="false">IF($A16="","",TEXT(YEAR($A16),"0000")&amp;"-W"&amp;TEXT(WEEKNUM($A16,2),"00"))</f>
        <v/>
      </c>
      <c r="H16" s="19" t="str">
        <f aca="false">IF($C16="","",IFERROR(INDEX(Categories!$B$2:$B$29,MATCH($C16,Categories!$A$2:$A$29,0)),""))</f>
        <v/>
      </c>
    </row>
    <row r="17" customFormat="false" ht="15" hidden="false" customHeight="false" outlineLevel="0" collapsed="false">
      <c r="A17" s="21"/>
      <c r="B17" s="22"/>
      <c r="C17" s="22"/>
      <c r="D17" s="22"/>
      <c r="E17" s="23"/>
      <c r="F17" s="19" t="str">
        <f aca="false">IF($A17="","",TEXT($A17,"YYYY-MM"))</f>
        <v/>
      </c>
      <c r="G17" s="19" t="str">
        <f aca="false">IF($A17="","",TEXT(YEAR($A17),"0000")&amp;"-W"&amp;TEXT(WEEKNUM($A17,2),"00"))</f>
        <v/>
      </c>
      <c r="H17" s="19" t="str">
        <f aca="false">IF($C17="","",IFERROR(INDEX(Categories!$B$2:$B$29,MATCH($C17,Categories!$A$2:$A$29,0)),""))</f>
        <v/>
      </c>
    </row>
    <row r="18" customFormat="false" ht="15" hidden="false" customHeight="false" outlineLevel="0" collapsed="false">
      <c r="A18" s="21"/>
      <c r="B18" s="22"/>
      <c r="C18" s="22"/>
      <c r="D18" s="22"/>
      <c r="E18" s="23"/>
      <c r="F18" s="19" t="str">
        <f aca="false">IF($A18="","",TEXT($A18,"YYYY-MM"))</f>
        <v/>
      </c>
      <c r="G18" s="19" t="str">
        <f aca="false">IF($A18="","",TEXT(YEAR($A18),"0000")&amp;"-W"&amp;TEXT(WEEKNUM($A18,2),"00"))</f>
        <v/>
      </c>
      <c r="H18" s="19" t="str">
        <f aca="false">IF($C18="","",IFERROR(INDEX(Categories!$B$2:$B$29,MATCH($C18,Categories!$A$2:$A$29,0)),""))</f>
        <v/>
      </c>
    </row>
    <row r="19" customFormat="false" ht="15" hidden="false" customHeight="false" outlineLevel="0" collapsed="false">
      <c r="A19" s="21"/>
      <c r="B19" s="22"/>
      <c r="C19" s="22"/>
      <c r="D19" s="22"/>
      <c r="E19" s="23"/>
      <c r="F19" s="19" t="str">
        <f aca="false">IF($A19="","",TEXT($A19,"YYYY-MM"))</f>
        <v/>
      </c>
      <c r="G19" s="19" t="str">
        <f aca="false">IF($A19="","",TEXT(YEAR($A19),"0000")&amp;"-W"&amp;TEXT(WEEKNUM($A19,2),"00"))</f>
        <v/>
      </c>
      <c r="H19" s="19" t="str">
        <f aca="false">IF($C19="","",IFERROR(INDEX(Categories!$B$2:$B$29,MATCH($C19,Categories!$A$2:$A$29,0)),""))</f>
        <v/>
      </c>
    </row>
    <row r="20" customFormat="false" ht="15" hidden="false" customHeight="false" outlineLevel="0" collapsed="false">
      <c r="A20" s="21"/>
      <c r="B20" s="22"/>
      <c r="C20" s="22"/>
      <c r="D20" s="22"/>
      <c r="E20" s="23"/>
      <c r="F20" s="19" t="str">
        <f aca="false">IF($A20="","",TEXT($A20,"YYYY-MM"))</f>
        <v/>
      </c>
      <c r="G20" s="19" t="str">
        <f aca="false">IF($A20="","",TEXT(YEAR($A20),"0000")&amp;"-W"&amp;TEXT(WEEKNUM($A20,2),"00"))</f>
        <v/>
      </c>
      <c r="H20" s="19" t="str">
        <f aca="false">IF($C20="","",IFERROR(INDEX(Categories!$B$2:$B$29,MATCH($C20,Categories!$A$2:$A$29,0)),""))</f>
        <v/>
      </c>
    </row>
    <row r="21" customFormat="false" ht="15" hidden="false" customHeight="false" outlineLevel="0" collapsed="false">
      <c r="A21" s="21"/>
      <c r="B21" s="22"/>
      <c r="C21" s="22"/>
      <c r="D21" s="22"/>
      <c r="E21" s="23"/>
      <c r="F21" s="19" t="str">
        <f aca="false">IF($A21="","",TEXT($A21,"YYYY-MM"))</f>
        <v/>
      </c>
      <c r="G21" s="19" t="str">
        <f aca="false">IF($A21="","",TEXT(YEAR($A21),"0000")&amp;"-W"&amp;TEXT(WEEKNUM($A21,2),"00"))</f>
        <v/>
      </c>
      <c r="H21" s="19" t="str">
        <f aca="false">IF($C21="","",IFERROR(INDEX(Categories!$B$2:$B$29,MATCH($C21,Categories!$A$2:$A$29,0)),""))</f>
        <v/>
      </c>
    </row>
    <row r="22" customFormat="false" ht="15" hidden="false" customHeight="false" outlineLevel="0" collapsed="false">
      <c r="A22" s="21"/>
      <c r="B22" s="22"/>
      <c r="C22" s="22"/>
      <c r="D22" s="22"/>
      <c r="E22" s="23"/>
      <c r="F22" s="19" t="str">
        <f aca="false">IF($A22="","",TEXT($A22,"YYYY-MM"))</f>
        <v/>
      </c>
      <c r="G22" s="19" t="str">
        <f aca="false">IF($A22="","",TEXT(YEAR($A22),"0000")&amp;"-W"&amp;TEXT(WEEKNUM($A22,2),"00"))</f>
        <v/>
      </c>
      <c r="H22" s="19" t="str">
        <f aca="false">IF($C22="","",IFERROR(INDEX(Categories!$B$2:$B$29,MATCH($C22,Categories!$A$2:$A$29,0)),""))</f>
        <v/>
      </c>
    </row>
    <row r="23" customFormat="false" ht="15" hidden="false" customHeight="false" outlineLevel="0" collapsed="false">
      <c r="A23" s="21"/>
      <c r="B23" s="22"/>
      <c r="C23" s="22"/>
      <c r="D23" s="22"/>
      <c r="E23" s="23"/>
      <c r="F23" s="19" t="str">
        <f aca="false">IF($A23="","",TEXT($A23,"YYYY-MM"))</f>
        <v/>
      </c>
      <c r="G23" s="19" t="str">
        <f aca="false">IF($A23="","",TEXT(YEAR($A23),"0000")&amp;"-W"&amp;TEXT(WEEKNUM($A23,2),"00"))</f>
        <v/>
      </c>
      <c r="H23" s="19" t="str">
        <f aca="false">IF($C23="","",IFERROR(INDEX(Categories!$B$2:$B$29,MATCH($C23,Categories!$A$2:$A$29,0)),""))</f>
        <v/>
      </c>
    </row>
    <row r="24" customFormat="false" ht="15" hidden="false" customHeight="false" outlineLevel="0" collapsed="false">
      <c r="A24" s="21"/>
      <c r="B24" s="22"/>
      <c r="C24" s="22"/>
      <c r="D24" s="22"/>
      <c r="E24" s="23"/>
      <c r="F24" s="19" t="str">
        <f aca="false">IF($A24="","",TEXT($A24,"YYYY-MM"))</f>
        <v/>
      </c>
      <c r="G24" s="19" t="str">
        <f aca="false">IF($A24="","",TEXT(YEAR($A24),"0000")&amp;"-W"&amp;TEXT(WEEKNUM($A24,2),"00"))</f>
        <v/>
      </c>
      <c r="H24" s="19" t="str">
        <f aca="false">IF($C24="","",IFERROR(INDEX(Categories!$B$2:$B$29,MATCH($C24,Categories!$A$2:$A$29,0)),""))</f>
        <v/>
      </c>
    </row>
    <row r="25" customFormat="false" ht="15" hidden="false" customHeight="false" outlineLevel="0" collapsed="false">
      <c r="A25" s="21"/>
      <c r="B25" s="22"/>
      <c r="C25" s="22"/>
      <c r="D25" s="22"/>
      <c r="E25" s="23"/>
      <c r="F25" s="19" t="str">
        <f aca="false">IF($A25="","",TEXT($A25,"YYYY-MM"))</f>
        <v/>
      </c>
      <c r="G25" s="19" t="str">
        <f aca="false">IF($A25="","",TEXT(YEAR($A25),"0000")&amp;"-W"&amp;TEXT(WEEKNUM($A25,2),"00"))</f>
        <v/>
      </c>
      <c r="H25" s="19" t="str">
        <f aca="false">IF($C25="","",IFERROR(INDEX(Categories!$B$2:$B$29,MATCH($C25,Categories!$A$2:$A$29,0)),""))</f>
        <v/>
      </c>
    </row>
    <row r="26" customFormat="false" ht="15" hidden="false" customHeight="false" outlineLevel="0" collapsed="false">
      <c r="A26" s="21"/>
      <c r="B26" s="22"/>
      <c r="C26" s="22"/>
      <c r="D26" s="22"/>
      <c r="E26" s="23"/>
      <c r="F26" s="19" t="str">
        <f aca="false">IF($A26="","",TEXT($A26,"YYYY-MM"))</f>
        <v/>
      </c>
      <c r="G26" s="19" t="str">
        <f aca="false">IF($A26="","",TEXT(YEAR($A26),"0000")&amp;"-W"&amp;TEXT(WEEKNUM($A26,2),"00"))</f>
        <v/>
      </c>
      <c r="H26" s="19" t="str">
        <f aca="false">IF($C26="","",IFERROR(INDEX(Categories!$B$2:$B$29,MATCH($C26,Categories!$A$2:$A$29,0)),""))</f>
        <v/>
      </c>
    </row>
    <row r="27" customFormat="false" ht="15" hidden="false" customHeight="false" outlineLevel="0" collapsed="false">
      <c r="A27" s="21"/>
      <c r="B27" s="22"/>
      <c r="C27" s="22"/>
      <c r="D27" s="22"/>
      <c r="E27" s="23"/>
      <c r="F27" s="19" t="str">
        <f aca="false">IF($A27="","",TEXT($A27,"YYYY-MM"))</f>
        <v/>
      </c>
      <c r="G27" s="19" t="str">
        <f aca="false">IF($A27="","",TEXT(YEAR($A27),"0000")&amp;"-W"&amp;TEXT(WEEKNUM($A27,2),"00"))</f>
        <v/>
      </c>
      <c r="H27" s="19" t="str">
        <f aca="false">IF($C27="","",IFERROR(INDEX(Categories!$B$2:$B$29,MATCH($C27,Categories!$A$2:$A$29,0)),""))</f>
        <v/>
      </c>
    </row>
    <row r="28" customFormat="false" ht="15" hidden="false" customHeight="false" outlineLevel="0" collapsed="false">
      <c r="A28" s="21"/>
      <c r="B28" s="22"/>
      <c r="C28" s="22"/>
      <c r="D28" s="22"/>
      <c r="E28" s="23"/>
      <c r="F28" s="19" t="str">
        <f aca="false">IF($A28="","",TEXT($A28,"YYYY-MM"))</f>
        <v/>
      </c>
      <c r="G28" s="19" t="str">
        <f aca="false">IF($A28="","",TEXT(YEAR($A28),"0000")&amp;"-W"&amp;TEXT(WEEKNUM($A28,2),"00"))</f>
        <v/>
      </c>
      <c r="H28" s="19" t="str">
        <f aca="false">IF($C28="","",IFERROR(INDEX(Categories!$B$2:$B$29,MATCH($C28,Categories!$A$2:$A$29,0)),""))</f>
        <v/>
      </c>
    </row>
    <row r="29" customFormat="false" ht="15" hidden="false" customHeight="false" outlineLevel="0" collapsed="false">
      <c r="A29" s="21"/>
      <c r="B29" s="22"/>
      <c r="C29" s="22"/>
      <c r="D29" s="22"/>
      <c r="E29" s="23"/>
      <c r="F29" s="19" t="str">
        <f aca="false">IF($A29="","",TEXT($A29,"YYYY-MM"))</f>
        <v/>
      </c>
      <c r="G29" s="19" t="str">
        <f aca="false">IF($A29="","",TEXT(YEAR($A29),"0000")&amp;"-W"&amp;TEXT(WEEKNUM($A29,2),"00"))</f>
        <v/>
      </c>
      <c r="H29" s="19" t="str">
        <f aca="false">IF($C29="","",IFERROR(INDEX(Categories!$B$2:$B$29,MATCH($C29,Categories!$A$2:$A$29,0)),""))</f>
        <v/>
      </c>
    </row>
    <row r="30" customFormat="false" ht="15" hidden="false" customHeight="false" outlineLevel="0" collapsed="false">
      <c r="A30" s="21"/>
      <c r="B30" s="22"/>
      <c r="C30" s="22"/>
      <c r="D30" s="22"/>
      <c r="E30" s="23"/>
      <c r="F30" s="19" t="str">
        <f aca="false">IF($A30="","",TEXT($A30,"YYYY-MM"))</f>
        <v/>
      </c>
      <c r="G30" s="19" t="str">
        <f aca="false">IF($A30="","",TEXT(YEAR($A30),"0000")&amp;"-W"&amp;TEXT(WEEKNUM($A30,2),"00"))</f>
        <v/>
      </c>
      <c r="H30" s="19" t="str">
        <f aca="false">IF($C30="","",IFERROR(INDEX(Categories!$B$2:$B$29,MATCH($C30,Categories!$A$2:$A$29,0)),""))</f>
        <v/>
      </c>
    </row>
    <row r="31" customFormat="false" ht="15" hidden="false" customHeight="false" outlineLevel="0" collapsed="false">
      <c r="A31" s="21"/>
      <c r="B31" s="22"/>
      <c r="C31" s="22"/>
      <c r="D31" s="22"/>
      <c r="E31" s="23"/>
      <c r="F31" s="19" t="str">
        <f aca="false">IF($A31="","",TEXT($A31,"YYYY-MM"))</f>
        <v/>
      </c>
      <c r="G31" s="19" t="str">
        <f aca="false">IF($A31="","",TEXT(YEAR($A31),"0000")&amp;"-W"&amp;TEXT(WEEKNUM($A31,2),"00"))</f>
        <v/>
      </c>
      <c r="H31" s="19" t="str">
        <f aca="false">IF($C31="","",IFERROR(INDEX(Categories!$B$2:$B$29,MATCH($C31,Categories!$A$2:$A$29,0)),""))</f>
        <v/>
      </c>
    </row>
    <row r="32" customFormat="false" ht="15" hidden="false" customHeight="false" outlineLevel="0" collapsed="false">
      <c r="A32" s="21"/>
      <c r="B32" s="22"/>
      <c r="C32" s="22"/>
      <c r="D32" s="22"/>
      <c r="E32" s="23"/>
      <c r="F32" s="19" t="str">
        <f aca="false">IF($A32="","",TEXT($A32,"YYYY-MM"))</f>
        <v/>
      </c>
      <c r="G32" s="19" t="str">
        <f aca="false">IF($A32="","",TEXT(YEAR($A32),"0000")&amp;"-W"&amp;TEXT(WEEKNUM($A32,2),"00"))</f>
        <v/>
      </c>
      <c r="H32" s="19" t="str">
        <f aca="false">IF($C32="","",IFERROR(INDEX(Categories!$B$2:$B$29,MATCH($C32,Categories!$A$2:$A$29,0)),""))</f>
        <v/>
      </c>
    </row>
    <row r="33" customFormat="false" ht="15" hidden="false" customHeight="false" outlineLevel="0" collapsed="false">
      <c r="A33" s="21"/>
      <c r="B33" s="22"/>
      <c r="C33" s="22"/>
      <c r="D33" s="22"/>
      <c r="E33" s="23"/>
      <c r="F33" s="19" t="str">
        <f aca="false">IF($A33="","",TEXT($A33,"YYYY-MM"))</f>
        <v/>
      </c>
      <c r="G33" s="19" t="str">
        <f aca="false">IF($A33="","",TEXT(YEAR($A33),"0000")&amp;"-W"&amp;TEXT(WEEKNUM($A33,2),"00"))</f>
        <v/>
      </c>
      <c r="H33" s="19" t="str">
        <f aca="false">IF($C33="","",IFERROR(INDEX(Categories!$B$2:$B$29,MATCH($C33,Categories!$A$2:$A$29,0)),""))</f>
        <v/>
      </c>
    </row>
    <row r="34" customFormat="false" ht="15" hidden="false" customHeight="false" outlineLevel="0" collapsed="false">
      <c r="A34" s="21"/>
      <c r="B34" s="22"/>
      <c r="C34" s="22"/>
      <c r="D34" s="22"/>
      <c r="E34" s="23"/>
      <c r="F34" s="19" t="str">
        <f aca="false">IF($A34="","",TEXT($A34,"YYYY-MM"))</f>
        <v/>
      </c>
      <c r="G34" s="19" t="str">
        <f aca="false">IF($A34="","",TEXT(YEAR($A34),"0000")&amp;"-W"&amp;TEXT(WEEKNUM($A34,2),"00"))</f>
        <v/>
      </c>
      <c r="H34" s="19" t="str">
        <f aca="false">IF($C34="","",IFERROR(INDEX(Categories!$B$2:$B$29,MATCH($C34,Categories!$A$2:$A$29,0)),""))</f>
        <v/>
      </c>
    </row>
    <row r="35" customFormat="false" ht="15" hidden="false" customHeight="false" outlineLevel="0" collapsed="false">
      <c r="A35" s="21"/>
      <c r="B35" s="22"/>
      <c r="C35" s="22"/>
      <c r="D35" s="22"/>
      <c r="E35" s="23"/>
      <c r="F35" s="19" t="str">
        <f aca="false">IF($A35="","",TEXT($A35,"YYYY-MM"))</f>
        <v/>
      </c>
      <c r="G35" s="19" t="str">
        <f aca="false">IF($A35="","",TEXT(YEAR($A35),"0000")&amp;"-W"&amp;TEXT(WEEKNUM($A35,2),"00"))</f>
        <v/>
      </c>
      <c r="H35" s="19" t="str">
        <f aca="false">IF($C35="","",IFERROR(INDEX(Categories!$B$2:$B$29,MATCH($C35,Categories!$A$2:$A$29,0)),""))</f>
        <v/>
      </c>
    </row>
    <row r="36" customFormat="false" ht="15" hidden="false" customHeight="false" outlineLevel="0" collapsed="false">
      <c r="A36" s="21"/>
      <c r="B36" s="22"/>
      <c r="C36" s="22"/>
      <c r="D36" s="22"/>
      <c r="E36" s="23"/>
      <c r="F36" s="19" t="str">
        <f aca="false">IF($A36="","",TEXT($A36,"YYYY-MM"))</f>
        <v/>
      </c>
      <c r="G36" s="19" t="str">
        <f aca="false">IF($A36="","",TEXT(YEAR($A36),"0000")&amp;"-W"&amp;TEXT(WEEKNUM($A36,2),"00"))</f>
        <v/>
      </c>
      <c r="H36" s="19" t="str">
        <f aca="false">IF($C36="","",IFERROR(INDEX(Categories!$B$2:$B$29,MATCH($C36,Categories!$A$2:$A$29,0)),""))</f>
        <v/>
      </c>
    </row>
    <row r="37" customFormat="false" ht="15" hidden="false" customHeight="false" outlineLevel="0" collapsed="false">
      <c r="A37" s="21"/>
      <c r="B37" s="22"/>
      <c r="C37" s="22"/>
      <c r="D37" s="22"/>
      <c r="E37" s="23"/>
      <c r="F37" s="19" t="str">
        <f aca="false">IF($A37="","",TEXT($A37,"YYYY-MM"))</f>
        <v/>
      </c>
      <c r="G37" s="19" t="str">
        <f aca="false">IF($A37="","",TEXT(YEAR($A37),"0000")&amp;"-W"&amp;TEXT(WEEKNUM($A37,2),"00"))</f>
        <v/>
      </c>
      <c r="H37" s="19" t="str">
        <f aca="false">IF($C37="","",IFERROR(INDEX(Categories!$B$2:$B$29,MATCH($C37,Categories!$A$2:$A$29,0)),""))</f>
        <v/>
      </c>
    </row>
    <row r="38" customFormat="false" ht="15" hidden="false" customHeight="false" outlineLevel="0" collapsed="false">
      <c r="A38" s="21"/>
      <c r="B38" s="22"/>
      <c r="C38" s="22"/>
      <c r="D38" s="22"/>
      <c r="E38" s="23"/>
      <c r="F38" s="19" t="str">
        <f aca="false">IF($A38="","",TEXT($A38,"YYYY-MM"))</f>
        <v/>
      </c>
      <c r="G38" s="19" t="str">
        <f aca="false">IF($A38="","",TEXT(YEAR($A38),"0000")&amp;"-W"&amp;TEXT(WEEKNUM($A38,2),"00"))</f>
        <v/>
      </c>
      <c r="H38" s="19" t="str">
        <f aca="false">IF($C38="","",IFERROR(INDEX(Categories!$B$2:$B$29,MATCH($C38,Categories!$A$2:$A$29,0)),""))</f>
        <v/>
      </c>
    </row>
    <row r="39" customFormat="false" ht="15" hidden="false" customHeight="false" outlineLevel="0" collapsed="false">
      <c r="A39" s="21"/>
      <c r="B39" s="22"/>
      <c r="C39" s="22"/>
      <c r="D39" s="22"/>
      <c r="E39" s="23"/>
      <c r="F39" s="19" t="str">
        <f aca="false">IF($A39="","",TEXT($A39,"YYYY-MM"))</f>
        <v/>
      </c>
      <c r="G39" s="19" t="str">
        <f aca="false">IF($A39="","",TEXT(YEAR($A39),"0000")&amp;"-W"&amp;TEXT(WEEKNUM($A39,2),"00"))</f>
        <v/>
      </c>
      <c r="H39" s="19" t="str">
        <f aca="false">IF($C39="","",IFERROR(INDEX(Categories!$B$2:$B$29,MATCH($C39,Categories!$A$2:$A$29,0)),""))</f>
        <v/>
      </c>
    </row>
    <row r="40" customFormat="false" ht="15" hidden="false" customHeight="false" outlineLevel="0" collapsed="false">
      <c r="A40" s="21"/>
      <c r="B40" s="22"/>
      <c r="C40" s="22"/>
      <c r="D40" s="22"/>
      <c r="E40" s="23"/>
      <c r="F40" s="19" t="str">
        <f aca="false">IF($A40="","",TEXT($A40,"YYYY-MM"))</f>
        <v/>
      </c>
      <c r="G40" s="19" t="str">
        <f aca="false">IF($A40="","",TEXT(YEAR($A40),"0000")&amp;"-W"&amp;TEXT(WEEKNUM($A40,2),"00"))</f>
        <v/>
      </c>
      <c r="H40" s="19" t="str">
        <f aca="false">IF($C40="","",IFERROR(INDEX(Categories!$B$2:$B$29,MATCH($C40,Categories!$A$2:$A$29,0)),""))</f>
        <v/>
      </c>
    </row>
    <row r="41" customFormat="false" ht="15" hidden="false" customHeight="false" outlineLevel="0" collapsed="false">
      <c r="A41" s="21"/>
      <c r="B41" s="22"/>
      <c r="C41" s="22"/>
      <c r="D41" s="22"/>
      <c r="E41" s="23"/>
      <c r="F41" s="19" t="str">
        <f aca="false">IF($A41="","",TEXT($A41,"YYYY-MM"))</f>
        <v/>
      </c>
      <c r="G41" s="19" t="str">
        <f aca="false">IF($A41="","",TEXT(YEAR($A41),"0000")&amp;"-W"&amp;TEXT(WEEKNUM($A41,2),"00"))</f>
        <v/>
      </c>
      <c r="H41" s="19" t="str">
        <f aca="false">IF($C41="","",IFERROR(INDEX(Categories!$B$2:$B$29,MATCH($C41,Categories!$A$2:$A$29,0)),""))</f>
        <v/>
      </c>
    </row>
    <row r="42" customFormat="false" ht="15" hidden="false" customHeight="false" outlineLevel="0" collapsed="false">
      <c r="A42" s="21"/>
      <c r="B42" s="22"/>
      <c r="C42" s="22"/>
      <c r="D42" s="22"/>
      <c r="E42" s="23"/>
      <c r="F42" s="19" t="str">
        <f aca="false">IF($A42="","",TEXT($A42,"YYYY-MM"))</f>
        <v/>
      </c>
      <c r="G42" s="19" t="str">
        <f aca="false">IF($A42="","",TEXT(YEAR($A42),"0000")&amp;"-W"&amp;TEXT(WEEKNUM($A42,2),"00"))</f>
        <v/>
      </c>
      <c r="H42" s="19" t="str">
        <f aca="false">IF($C42="","",IFERROR(INDEX(Categories!$B$2:$B$29,MATCH($C42,Categories!$A$2:$A$29,0)),""))</f>
        <v/>
      </c>
    </row>
    <row r="43" customFormat="false" ht="15" hidden="false" customHeight="false" outlineLevel="0" collapsed="false">
      <c r="A43" s="21"/>
      <c r="B43" s="22"/>
      <c r="C43" s="22"/>
      <c r="D43" s="22"/>
      <c r="E43" s="23"/>
      <c r="F43" s="19" t="str">
        <f aca="false">IF($A43="","",TEXT($A43,"YYYY-MM"))</f>
        <v/>
      </c>
      <c r="G43" s="19" t="str">
        <f aca="false">IF($A43="","",TEXT(YEAR($A43),"0000")&amp;"-W"&amp;TEXT(WEEKNUM($A43,2),"00"))</f>
        <v/>
      </c>
      <c r="H43" s="19" t="str">
        <f aca="false">IF($C43="","",IFERROR(INDEX(Categories!$B$2:$B$29,MATCH($C43,Categories!$A$2:$A$29,0)),""))</f>
        <v/>
      </c>
    </row>
    <row r="44" customFormat="false" ht="15" hidden="false" customHeight="false" outlineLevel="0" collapsed="false">
      <c r="A44" s="21"/>
      <c r="B44" s="22"/>
      <c r="C44" s="22"/>
      <c r="D44" s="22"/>
      <c r="E44" s="23"/>
      <c r="F44" s="19" t="str">
        <f aca="false">IF($A44="","",TEXT($A44,"YYYY-MM"))</f>
        <v/>
      </c>
      <c r="G44" s="19" t="str">
        <f aca="false">IF($A44="","",TEXT(YEAR($A44),"0000")&amp;"-W"&amp;TEXT(WEEKNUM($A44,2),"00"))</f>
        <v/>
      </c>
      <c r="H44" s="19" t="str">
        <f aca="false">IF($C44="","",IFERROR(INDEX(Categories!$B$2:$B$29,MATCH($C44,Categories!$A$2:$A$29,0)),""))</f>
        <v/>
      </c>
    </row>
    <row r="45" customFormat="false" ht="15" hidden="false" customHeight="false" outlineLevel="0" collapsed="false">
      <c r="A45" s="21"/>
      <c r="B45" s="22"/>
      <c r="C45" s="22"/>
      <c r="D45" s="22"/>
      <c r="E45" s="23"/>
      <c r="F45" s="19" t="str">
        <f aca="false">IF($A45="","",TEXT($A45,"YYYY-MM"))</f>
        <v/>
      </c>
      <c r="G45" s="19" t="str">
        <f aca="false">IF($A45="","",TEXT(YEAR($A45),"0000")&amp;"-W"&amp;TEXT(WEEKNUM($A45,2),"00"))</f>
        <v/>
      </c>
      <c r="H45" s="19" t="str">
        <f aca="false">IF($C45="","",IFERROR(INDEX(Categories!$B$2:$B$29,MATCH($C45,Categories!$A$2:$A$29,0)),""))</f>
        <v/>
      </c>
    </row>
    <row r="46" customFormat="false" ht="15" hidden="false" customHeight="false" outlineLevel="0" collapsed="false">
      <c r="A46" s="21"/>
      <c r="B46" s="22"/>
      <c r="C46" s="22"/>
      <c r="D46" s="22"/>
      <c r="E46" s="23"/>
      <c r="F46" s="19" t="str">
        <f aca="false">IF($A46="","",TEXT($A46,"YYYY-MM"))</f>
        <v/>
      </c>
      <c r="G46" s="19" t="str">
        <f aca="false">IF($A46="","",TEXT(YEAR($A46),"0000")&amp;"-W"&amp;TEXT(WEEKNUM($A46,2),"00"))</f>
        <v/>
      </c>
      <c r="H46" s="19" t="str">
        <f aca="false">IF($C46="","",IFERROR(INDEX(Categories!$B$2:$B$29,MATCH($C46,Categories!$A$2:$A$29,0)),""))</f>
        <v/>
      </c>
    </row>
    <row r="47" customFormat="false" ht="15" hidden="false" customHeight="false" outlineLevel="0" collapsed="false">
      <c r="A47" s="21"/>
      <c r="B47" s="22"/>
      <c r="C47" s="22"/>
      <c r="D47" s="22"/>
      <c r="E47" s="23"/>
      <c r="F47" s="19" t="str">
        <f aca="false">IF($A47="","",TEXT($A47,"YYYY-MM"))</f>
        <v/>
      </c>
      <c r="G47" s="19" t="str">
        <f aca="false">IF($A47="","",TEXT(YEAR($A47),"0000")&amp;"-W"&amp;TEXT(WEEKNUM($A47,2),"00"))</f>
        <v/>
      </c>
      <c r="H47" s="19" t="str">
        <f aca="false">IF($C47="","",IFERROR(INDEX(Categories!$B$2:$B$29,MATCH($C47,Categories!$A$2:$A$29,0)),""))</f>
        <v/>
      </c>
    </row>
    <row r="48" customFormat="false" ht="15" hidden="false" customHeight="false" outlineLevel="0" collapsed="false">
      <c r="A48" s="21"/>
      <c r="B48" s="22"/>
      <c r="C48" s="22"/>
      <c r="D48" s="22"/>
      <c r="E48" s="23"/>
      <c r="F48" s="19" t="str">
        <f aca="false">IF($A48="","",TEXT($A48,"YYYY-MM"))</f>
        <v/>
      </c>
      <c r="G48" s="19" t="str">
        <f aca="false">IF($A48="","",TEXT(YEAR($A48),"0000")&amp;"-W"&amp;TEXT(WEEKNUM($A48,2),"00"))</f>
        <v/>
      </c>
      <c r="H48" s="19" t="str">
        <f aca="false">IF($C48="","",IFERROR(INDEX(Categories!$B$2:$B$29,MATCH($C48,Categories!$A$2:$A$29,0)),""))</f>
        <v/>
      </c>
    </row>
    <row r="49" customFormat="false" ht="15" hidden="false" customHeight="false" outlineLevel="0" collapsed="false">
      <c r="A49" s="21"/>
      <c r="B49" s="22"/>
      <c r="C49" s="22"/>
      <c r="D49" s="22"/>
      <c r="E49" s="23"/>
      <c r="F49" s="19" t="str">
        <f aca="false">IF($A49="","",TEXT($A49,"YYYY-MM"))</f>
        <v/>
      </c>
      <c r="G49" s="19" t="str">
        <f aca="false">IF($A49="","",TEXT(YEAR($A49),"0000")&amp;"-W"&amp;TEXT(WEEKNUM($A49,2),"00"))</f>
        <v/>
      </c>
      <c r="H49" s="19" t="str">
        <f aca="false">IF($C49="","",IFERROR(INDEX(Categories!$B$2:$B$29,MATCH($C49,Categories!$A$2:$A$29,0)),""))</f>
        <v/>
      </c>
    </row>
    <row r="50" customFormat="false" ht="15" hidden="false" customHeight="false" outlineLevel="0" collapsed="false">
      <c r="A50" s="21"/>
      <c r="B50" s="22"/>
      <c r="C50" s="22"/>
      <c r="D50" s="22"/>
      <c r="E50" s="23"/>
      <c r="F50" s="19" t="str">
        <f aca="false">IF($A50="","",TEXT($A50,"YYYY-MM"))</f>
        <v/>
      </c>
      <c r="G50" s="19" t="str">
        <f aca="false">IF($A50="","",TEXT(YEAR($A50),"0000")&amp;"-W"&amp;TEXT(WEEKNUM($A50,2),"00"))</f>
        <v/>
      </c>
      <c r="H50" s="19" t="str">
        <f aca="false">IF($C50="","",IFERROR(INDEX(Categories!$B$2:$B$29,MATCH($C50,Categories!$A$2:$A$29,0)),""))</f>
        <v/>
      </c>
    </row>
    <row r="51" customFormat="false" ht="15" hidden="false" customHeight="false" outlineLevel="0" collapsed="false">
      <c r="A51" s="21"/>
      <c r="B51" s="22"/>
      <c r="C51" s="22"/>
      <c r="D51" s="22"/>
      <c r="E51" s="23"/>
      <c r="F51" s="19" t="str">
        <f aca="false">IF($A51="","",TEXT($A51,"YYYY-MM"))</f>
        <v/>
      </c>
      <c r="G51" s="19" t="str">
        <f aca="false">IF($A51="","",TEXT(YEAR($A51),"0000")&amp;"-W"&amp;TEXT(WEEKNUM($A51,2),"00"))</f>
        <v/>
      </c>
      <c r="H51" s="19" t="str">
        <f aca="false">IF($C51="","",IFERROR(INDEX(Categories!$B$2:$B$29,MATCH($C51,Categories!$A$2:$A$29,0)),""))</f>
        <v/>
      </c>
    </row>
    <row r="52" customFormat="false" ht="15" hidden="false" customHeight="false" outlineLevel="0" collapsed="false">
      <c r="A52" s="21"/>
      <c r="B52" s="22"/>
      <c r="C52" s="22"/>
      <c r="D52" s="22"/>
      <c r="E52" s="23"/>
      <c r="F52" s="19" t="str">
        <f aca="false">IF($A52="","",TEXT($A52,"YYYY-MM"))</f>
        <v/>
      </c>
      <c r="G52" s="19" t="str">
        <f aca="false">IF($A52="","",TEXT(YEAR($A52),"0000")&amp;"-W"&amp;TEXT(WEEKNUM($A52,2),"00"))</f>
        <v/>
      </c>
      <c r="H52" s="19" t="str">
        <f aca="false">IF($C52="","",IFERROR(INDEX(Categories!$B$2:$B$29,MATCH($C52,Categories!$A$2:$A$29,0)),""))</f>
        <v/>
      </c>
    </row>
    <row r="53" customFormat="false" ht="15" hidden="false" customHeight="false" outlineLevel="0" collapsed="false">
      <c r="A53" s="21"/>
      <c r="B53" s="22"/>
      <c r="C53" s="22"/>
      <c r="D53" s="22"/>
      <c r="E53" s="23"/>
      <c r="F53" s="19" t="str">
        <f aca="false">IF($A53="","",TEXT($A53,"YYYY-MM"))</f>
        <v/>
      </c>
      <c r="G53" s="19" t="str">
        <f aca="false">IF($A53="","",TEXT(YEAR($A53),"0000")&amp;"-W"&amp;TEXT(WEEKNUM($A53,2),"00"))</f>
        <v/>
      </c>
      <c r="H53" s="19" t="str">
        <f aca="false">IF($C53="","",IFERROR(INDEX(Categories!$B$2:$B$29,MATCH($C53,Categories!$A$2:$A$29,0)),""))</f>
        <v/>
      </c>
    </row>
    <row r="54" customFormat="false" ht="15" hidden="false" customHeight="false" outlineLevel="0" collapsed="false">
      <c r="A54" s="21"/>
      <c r="B54" s="22"/>
      <c r="C54" s="22"/>
      <c r="D54" s="22"/>
      <c r="E54" s="23"/>
      <c r="F54" s="19" t="str">
        <f aca="false">IF($A54="","",TEXT($A54,"YYYY-MM"))</f>
        <v/>
      </c>
      <c r="G54" s="19" t="str">
        <f aca="false">IF($A54="","",TEXT(YEAR($A54),"0000")&amp;"-W"&amp;TEXT(WEEKNUM($A54,2),"00"))</f>
        <v/>
      </c>
      <c r="H54" s="19" t="str">
        <f aca="false">IF($C54="","",IFERROR(INDEX(Categories!$B$2:$B$29,MATCH($C54,Categories!$A$2:$A$29,0)),""))</f>
        <v/>
      </c>
    </row>
    <row r="55" customFormat="false" ht="15" hidden="false" customHeight="false" outlineLevel="0" collapsed="false">
      <c r="A55" s="21"/>
      <c r="B55" s="22"/>
      <c r="C55" s="22"/>
      <c r="D55" s="22"/>
      <c r="E55" s="23"/>
      <c r="F55" s="19" t="str">
        <f aca="false">IF($A55="","",TEXT($A55,"YYYY-MM"))</f>
        <v/>
      </c>
      <c r="G55" s="19" t="str">
        <f aca="false">IF($A55="","",TEXT(YEAR($A55),"0000")&amp;"-W"&amp;TEXT(WEEKNUM($A55,2),"00"))</f>
        <v/>
      </c>
      <c r="H55" s="19" t="str">
        <f aca="false">IF($C55="","",IFERROR(INDEX(Categories!$B$2:$B$29,MATCH($C55,Categories!$A$2:$A$29,0)),""))</f>
        <v/>
      </c>
    </row>
    <row r="56" customFormat="false" ht="15" hidden="false" customHeight="false" outlineLevel="0" collapsed="false">
      <c r="A56" s="21"/>
      <c r="B56" s="22"/>
      <c r="C56" s="22"/>
      <c r="D56" s="22"/>
      <c r="E56" s="23"/>
      <c r="F56" s="19" t="str">
        <f aca="false">IF($A56="","",TEXT($A56,"YYYY-MM"))</f>
        <v/>
      </c>
      <c r="G56" s="19" t="str">
        <f aca="false">IF($A56="","",TEXT(YEAR($A56),"0000")&amp;"-W"&amp;TEXT(WEEKNUM($A56,2),"00"))</f>
        <v/>
      </c>
      <c r="H56" s="19" t="str">
        <f aca="false">IF($C56="","",IFERROR(INDEX(Categories!$B$2:$B$29,MATCH($C56,Categories!$A$2:$A$29,0)),""))</f>
        <v/>
      </c>
    </row>
    <row r="57" customFormat="false" ht="15" hidden="false" customHeight="false" outlineLevel="0" collapsed="false">
      <c r="A57" s="21"/>
      <c r="B57" s="22"/>
      <c r="C57" s="22"/>
      <c r="D57" s="22"/>
      <c r="E57" s="23"/>
      <c r="F57" s="19" t="str">
        <f aca="false">IF($A57="","",TEXT($A57,"YYYY-MM"))</f>
        <v/>
      </c>
      <c r="G57" s="19" t="str">
        <f aca="false">IF($A57="","",TEXT(YEAR($A57),"0000")&amp;"-W"&amp;TEXT(WEEKNUM($A57,2),"00"))</f>
        <v/>
      </c>
      <c r="H57" s="19" t="str">
        <f aca="false">IF($C57="","",IFERROR(INDEX(Categories!$B$2:$B$29,MATCH($C57,Categories!$A$2:$A$29,0)),""))</f>
        <v/>
      </c>
    </row>
    <row r="58" customFormat="false" ht="15" hidden="false" customHeight="false" outlineLevel="0" collapsed="false">
      <c r="A58" s="21"/>
      <c r="B58" s="22"/>
      <c r="C58" s="22"/>
      <c r="D58" s="22"/>
      <c r="E58" s="23"/>
      <c r="F58" s="19" t="str">
        <f aca="false">IF($A58="","",TEXT($A58,"YYYY-MM"))</f>
        <v/>
      </c>
      <c r="G58" s="19" t="str">
        <f aca="false">IF($A58="","",TEXT(YEAR($A58),"0000")&amp;"-W"&amp;TEXT(WEEKNUM($A58,2),"00"))</f>
        <v/>
      </c>
      <c r="H58" s="19" t="str">
        <f aca="false">IF($C58="","",IFERROR(INDEX(Categories!$B$2:$B$29,MATCH($C58,Categories!$A$2:$A$29,0)),""))</f>
        <v/>
      </c>
    </row>
    <row r="59" customFormat="false" ht="15" hidden="false" customHeight="false" outlineLevel="0" collapsed="false">
      <c r="A59" s="21"/>
      <c r="B59" s="22"/>
      <c r="C59" s="22"/>
      <c r="D59" s="22"/>
      <c r="E59" s="23"/>
      <c r="F59" s="19" t="str">
        <f aca="false">IF($A59="","",TEXT($A59,"YYYY-MM"))</f>
        <v/>
      </c>
      <c r="G59" s="19" t="str">
        <f aca="false">IF($A59="","",TEXT(YEAR($A59),"0000")&amp;"-W"&amp;TEXT(WEEKNUM($A59,2),"00"))</f>
        <v/>
      </c>
      <c r="H59" s="19" t="str">
        <f aca="false">IF($C59="","",IFERROR(INDEX(Categories!$B$2:$B$29,MATCH($C59,Categories!$A$2:$A$29,0)),""))</f>
        <v/>
      </c>
    </row>
    <row r="60" customFormat="false" ht="15" hidden="false" customHeight="false" outlineLevel="0" collapsed="false">
      <c r="A60" s="21"/>
      <c r="B60" s="22"/>
      <c r="C60" s="22"/>
      <c r="D60" s="22"/>
      <c r="E60" s="23"/>
      <c r="F60" s="19" t="str">
        <f aca="false">IF($A60="","",TEXT($A60,"YYYY-MM"))</f>
        <v/>
      </c>
      <c r="G60" s="19" t="str">
        <f aca="false">IF($A60="","",TEXT(YEAR($A60),"0000")&amp;"-W"&amp;TEXT(WEEKNUM($A60,2),"00"))</f>
        <v/>
      </c>
      <c r="H60" s="19" t="str">
        <f aca="false">IF($C60="","",IFERROR(INDEX(Categories!$B$2:$B$29,MATCH($C60,Categories!$A$2:$A$29,0)),""))</f>
        <v/>
      </c>
    </row>
    <row r="61" customFormat="false" ht="15" hidden="false" customHeight="false" outlineLevel="0" collapsed="false">
      <c r="A61" s="21"/>
      <c r="B61" s="22"/>
      <c r="C61" s="22"/>
      <c r="D61" s="22"/>
      <c r="E61" s="23"/>
      <c r="F61" s="19" t="str">
        <f aca="false">IF($A61="","",TEXT($A61,"YYYY-MM"))</f>
        <v/>
      </c>
      <c r="G61" s="19" t="str">
        <f aca="false">IF($A61="","",TEXT(YEAR($A61),"0000")&amp;"-W"&amp;TEXT(WEEKNUM($A61,2),"00"))</f>
        <v/>
      </c>
      <c r="H61" s="19" t="str">
        <f aca="false">IF($C61="","",IFERROR(INDEX(Categories!$B$2:$B$29,MATCH($C61,Categories!$A$2:$A$29,0)),""))</f>
        <v/>
      </c>
    </row>
    <row r="62" customFormat="false" ht="15" hidden="false" customHeight="false" outlineLevel="0" collapsed="false">
      <c r="A62" s="21"/>
      <c r="B62" s="22"/>
      <c r="C62" s="22"/>
      <c r="D62" s="22"/>
      <c r="E62" s="23"/>
      <c r="F62" s="19" t="str">
        <f aca="false">IF($A62="","",TEXT($A62,"YYYY-MM"))</f>
        <v/>
      </c>
      <c r="G62" s="19" t="str">
        <f aca="false">IF($A62="","",TEXT(YEAR($A62),"0000")&amp;"-W"&amp;TEXT(WEEKNUM($A62,2),"00"))</f>
        <v/>
      </c>
      <c r="H62" s="19" t="str">
        <f aca="false">IF($C62="","",IFERROR(INDEX(Categories!$B$2:$B$29,MATCH($C62,Categories!$A$2:$A$29,0)),""))</f>
        <v/>
      </c>
    </row>
    <row r="63" customFormat="false" ht="15" hidden="false" customHeight="false" outlineLevel="0" collapsed="false">
      <c r="A63" s="21"/>
      <c r="B63" s="22"/>
      <c r="C63" s="22"/>
      <c r="D63" s="22"/>
      <c r="E63" s="23"/>
      <c r="F63" s="19" t="str">
        <f aca="false">IF($A63="","",TEXT($A63,"YYYY-MM"))</f>
        <v/>
      </c>
      <c r="G63" s="19" t="str">
        <f aca="false">IF($A63="","",TEXT(YEAR($A63),"0000")&amp;"-W"&amp;TEXT(WEEKNUM($A63,2),"00"))</f>
        <v/>
      </c>
      <c r="H63" s="19" t="str">
        <f aca="false">IF($C63="","",IFERROR(INDEX(Categories!$B$2:$B$29,MATCH($C63,Categories!$A$2:$A$29,0)),""))</f>
        <v/>
      </c>
    </row>
    <row r="64" customFormat="false" ht="15" hidden="false" customHeight="false" outlineLevel="0" collapsed="false">
      <c r="A64" s="21"/>
      <c r="B64" s="22"/>
      <c r="C64" s="22"/>
      <c r="D64" s="22"/>
      <c r="E64" s="23"/>
      <c r="F64" s="19" t="str">
        <f aca="false">IF($A64="","",TEXT($A64,"YYYY-MM"))</f>
        <v/>
      </c>
      <c r="G64" s="19" t="str">
        <f aca="false">IF($A64="","",TEXT(YEAR($A64),"0000")&amp;"-W"&amp;TEXT(WEEKNUM($A64,2),"00"))</f>
        <v/>
      </c>
      <c r="H64" s="19" t="str">
        <f aca="false">IF($C64="","",IFERROR(INDEX(Categories!$B$2:$B$29,MATCH($C64,Categories!$A$2:$A$29,0)),""))</f>
        <v/>
      </c>
    </row>
    <row r="65" customFormat="false" ht="15" hidden="false" customHeight="false" outlineLevel="0" collapsed="false">
      <c r="A65" s="21"/>
      <c r="B65" s="22"/>
      <c r="C65" s="22"/>
      <c r="D65" s="22"/>
      <c r="E65" s="23"/>
      <c r="F65" s="19" t="str">
        <f aca="false">IF($A65="","",TEXT($A65,"YYYY-MM"))</f>
        <v/>
      </c>
      <c r="G65" s="19" t="str">
        <f aca="false">IF($A65="","",TEXT(YEAR($A65),"0000")&amp;"-W"&amp;TEXT(WEEKNUM($A65,2),"00"))</f>
        <v/>
      </c>
      <c r="H65" s="19" t="str">
        <f aca="false">IF($C65="","",IFERROR(INDEX(Categories!$B$2:$B$29,MATCH($C65,Categories!$A$2:$A$29,0)),""))</f>
        <v/>
      </c>
    </row>
    <row r="66" customFormat="false" ht="15" hidden="false" customHeight="false" outlineLevel="0" collapsed="false">
      <c r="A66" s="21"/>
      <c r="B66" s="22"/>
      <c r="C66" s="22"/>
      <c r="D66" s="22"/>
      <c r="E66" s="23"/>
      <c r="F66" s="19" t="str">
        <f aca="false">IF($A66="","",TEXT($A66,"YYYY-MM"))</f>
        <v/>
      </c>
      <c r="G66" s="19" t="str">
        <f aca="false">IF($A66="","",TEXT(YEAR($A66),"0000")&amp;"-W"&amp;TEXT(WEEKNUM($A66,2),"00"))</f>
        <v/>
      </c>
      <c r="H66" s="19" t="str">
        <f aca="false">IF($C66="","",IFERROR(INDEX(Categories!$B$2:$B$29,MATCH($C66,Categories!$A$2:$A$29,0)),""))</f>
        <v/>
      </c>
    </row>
    <row r="67" customFormat="false" ht="15" hidden="false" customHeight="false" outlineLevel="0" collapsed="false">
      <c r="A67" s="21"/>
      <c r="B67" s="22"/>
      <c r="C67" s="22"/>
      <c r="D67" s="22"/>
      <c r="E67" s="23"/>
      <c r="F67" s="19" t="str">
        <f aca="false">IF($A67="","",TEXT($A67,"YYYY-MM"))</f>
        <v/>
      </c>
      <c r="G67" s="19" t="str">
        <f aca="false">IF($A67="","",TEXT(YEAR($A67),"0000")&amp;"-W"&amp;TEXT(WEEKNUM($A67,2),"00"))</f>
        <v/>
      </c>
      <c r="H67" s="19" t="str">
        <f aca="false">IF($C67="","",IFERROR(INDEX(Categories!$B$2:$B$29,MATCH($C67,Categories!$A$2:$A$29,0)),""))</f>
        <v/>
      </c>
    </row>
    <row r="68" customFormat="false" ht="15" hidden="false" customHeight="false" outlineLevel="0" collapsed="false">
      <c r="A68" s="21"/>
      <c r="B68" s="22"/>
      <c r="C68" s="22"/>
      <c r="D68" s="22"/>
      <c r="E68" s="23"/>
      <c r="F68" s="19" t="str">
        <f aca="false">IF($A68="","",TEXT($A68,"YYYY-MM"))</f>
        <v/>
      </c>
      <c r="G68" s="19" t="str">
        <f aca="false">IF($A68="","",TEXT(YEAR($A68),"0000")&amp;"-W"&amp;TEXT(WEEKNUM($A68,2),"00"))</f>
        <v/>
      </c>
      <c r="H68" s="19" t="str">
        <f aca="false">IF($C68="","",IFERROR(INDEX(Categories!$B$2:$B$29,MATCH($C68,Categories!$A$2:$A$29,0)),""))</f>
        <v/>
      </c>
    </row>
    <row r="69" customFormat="false" ht="15" hidden="false" customHeight="false" outlineLevel="0" collapsed="false">
      <c r="A69" s="21"/>
      <c r="B69" s="22"/>
      <c r="C69" s="22"/>
      <c r="D69" s="22"/>
      <c r="E69" s="23"/>
      <c r="F69" s="19" t="str">
        <f aca="false">IF($A69="","",TEXT($A69,"YYYY-MM"))</f>
        <v/>
      </c>
      <c r="G69" s="19" t="str">
        <f aca="false">IF($A69="","",TEXT(YEAR($A69),"0000")&amp;"-W"&amp;TEXT(WEEKNUM($A69,2),"00"))</f>
        <v/>
      </c>
      <c r="H69" s="19" t="str">
        <f aca="false">IF($C69="","",IFERROR(INDEX(Categories!$B$2:$B$29,MATCH($C69,Categories!$A$2:$A$29,0)),""))</f>
        <v/>
      </c>
    </row>
    <row r="70" customFormat="false" ht="15" hidden="false" customHeight="false" outlineLevel="0" collapsed="false">
      <c r="A70" s="21"/>
      <c r="B70" s="22"/>
      <c r="C70" s="22"/>
      <c r="D70" s="22"/>
      <c r="E70" s="23"/>
      <c r="F70" s="19" t="str">
        <f aca="false">IF($A70="","",TEXT($A70,"YYYY-MM"))</f>
        <v/>
      </c>
      <c r="G70" s="19" t="str">
        <f aca="false">IF($A70="","",TEXT(YEAR($A70),"0000")&amp;"-W"&amp;TEXT(WEEKNUM($A70,2),"00"))</f>
        <v/>
      </c>
      <c r="H70" s="19" t="str">
        <f aca="false">IF($C70="","",IFERROR(INDEX(Categories!$B$2:$B$29,MATCH($C70,Categories!$A$2:$A$29,0)),""))</f>
        <v/>
      </c>
    </row>
    <row r="71" customFormat="false" ht="15" hidden="false" customHeight="false" outlineLevel="0" collapsed="false">
      <c r="A71" s="21"/>
      <c r="B71" s="22"/>
      <c r="C71" s="22"/>
      <c r="D71" s="22"/>
      <c r="E71" s="23"/>
      <c r="F71" s="19" t="str">
        <f aca="false">IF($A71="","",TEXT($A71,"YYYY-MM"))</f>
        <v/>
      </c>
      <c r="G71" s="19" t="str">
        <f aca="false">IF($A71="","",TEXT(YEAR($A71),"0000")&amp;"-W"&amp;TEXT(WEEKNUM($A71,2),"00"))</f>
        <v/>
      </c>
      <c r="H71" s="19" t="str">
        <f aca="false">IF($C71="","",IFERROR(INDEX(Categories!$B$2:$B$29,MATCH($C71,Categories!$A$2:$A$29,0)),""))</f>
        <v/>
      </c>
    </row>
    <row r="72" customFormat="false" ht="15" hidden="false" customHeight="false" outlineLevel="0" collapsed="false">
      <c r="A72" s="21"/>
      <c r="B72" s="22"/>
      <c r="C72" s="22"/>
      <c r="D72" s="22"/>
      <c r="E72" s="23"/>
      <c r="F72" s="19" t="str">
        <f aca="false">IF($A72="","",TEXT($A72,"YYYY-MM"))</f>
        <v/>
      </c>
      <c r="G72" s="19" t="str">
        <f aca="false">IF($A72="","",TEXT(YEAR($A72),"0000")&amp;"-W"&amp;TEXT(WEEKNUM($A72,2),"00"))</f>
        <v/>
      </c>
      <c r="H72" s="19" t="str">
        <f aca="false">IF($C72="","",IFERROR(INDEX(Categories!$B$2:$B$29,MATCH($C72,Categories!$A$2:$A$29,0)),""))</f>
        <v/>
      </c>
    </row>
    <row r="73" customFormat="false" ht="15" hidden="false" customHeight="false" outlineLevel="0" collapsed="false">
      <c r="A73" s="21"/>
      <c r="B73" s="22"/>
      <c r="C73" s="22"/>
      <c r="D73" s="22"/>
      <c r="E73" s="23"/>
      <c r="F73" s="19" t="str">
        <f aca="false">IF($A73="","",TEXT($A73,"YYYY-MM"))</f>
        <v/>
      </c>
      <c r="G73" s="19" t="str">
        <f aca="false">IF($A73="","",TEXT(YEAR($A73),"0000")&amp;"-W"&amp;TEXT(WEEKNUM($A73,2),"00"))</f>
        <v/>
      </c>
      <c r="H73" s="19" t="str">
        <f aca="false">IF($C73="","",IFERROR(INDEX(Categories!$B$2:$B$29,MATCH($C73,Categories!$A$2:$A$29,0)),""))</f>
        <v/>
      </c>
    </row>
    <row r="74" customFormat="false" ht="15" hidden="false" customHeight="false" outlineLevel="0" collapsed="false">
      <c r="A74" s="21"/>
      <c r="B74" s="22"/>
      <c r="C74" s="22"/>
      <c r="D74" s="22"/>
      <c r="E74" s="23"/>
      <c r="F74" s="19" t="str">
        <f aca="false">IF($A74="","",TEXT($A74,"YYYY-MM"))</f>
        <v/>
      </c>
      <c r="G74" s="19" t="str">
        <f aca="false">IF($A74="","",TEXT(YEAR($A74),"0000")&amp;"-W"&amp;TEXT(WEEKNUM($A74,2),"00"))</f>
        <v/>
      </c>
      <c r="H74" s="19" t="str">
        <f aca="false">IF($C74="","",IFERROR(INDEX(Categories!$B$2:$B$29,MATCH($C74,Categories!$A$2:$A$29,0)),""))</f>
        <v/>
      </c>
    </row>
    <row r="75" customFormat="false" ht="15" hidden="false" customHeight="false" outlineLevel="0" collapsed="false">
      <c r="A75" s="21"/>
      <c r="B75" s="22"/>
      <c r="C75" s="22"/>
      <c r="D75" s="22"/>
      <c r="E75" s="23"/>
      <c r="F75" s="19" t="str">
        <f aca="false">IF($A75="","",TEXT($A75,"YYYY-MM"))</f>
        <v/>
      </c>
      <c r="G75" s="19" t="str">
        <f aca="false">IF($A75="","",TEXT(YEAR($A75),"0000")&amp;"-W"&amp;TEXT(WEEKNUM($A75,2),"00"))</f>
        <v/>
      </c>
      <c r="H75" s="19" t="str">
        <f aca="false">IF($C75="","",IFERROR(INDEX(Categories!$B$2:$B$29,MATCH($C75,Categories!$A$2:$A$29,0)),""))</f>
        <v/>
      </c>
    </row>
    <row r="76" customFormat="false" ht="15" hidden="false" customHeight="false" outlineLevel="0" collapsed="false">
      <c r="A76" s="21"/>
      <c r="B76" s="22"/>
      <c r="C76" s="22"/>
      <c r="D76" s="22"/>
      <c r="E76" s="23"/>
      <c r="F76" s="19" t="str">
        <f aca="false">IF($A76="","",TEXT($A76,"YYYY-MM"))</f>
        <v/>
      </c>
      <c r="G76" s="19" t="str">
        <f aca="false">IF($A76="","",TEXT(YEAR($A76),"0000")&amp;"-W"&amp;TEXT(WEEKNUM($A76,2),"00"))</f>
        <v/>
      </c>
      <c r="H76" s="19" t="str">
        <f aca="false">IF($C76="","",IFERROR(INDEX(Categories!$B$2:$B$29,MATCH($C76,Categories!$A$2:$A$29,0)),""))</f>
        <v/>
      </c>
    </row>
    <row r="77" customFormat="false" ht="15" hidden="false" customHeight="false" outlineLevel="0" collapsed="false">
      <c r="A77" s="21"/>
      <c r="B77" s="22"/>
      <c r="C77" s="22"/>
      <c r="D77" s="22"/>
      <c r="E77" s="23"/>
      <c r="F77" s="19" t="str">
        <f aca="false">IF($A77="","",TEXT($A77,"YYYY-MM"))</f>
        <v/>
      </c>
      <c r="G77" s="19" t="str">
        <f aca="false">IF($A77="","",TEXT(YEAR($A77),"0000")&amp;"-W"&amp;TEXT(WEEKNUM($A77,2),"00"))</f>
        <v/>
      </c>
      <c r="H77" s="19" t="str">
        <f aca="false">IF($C77="","",IFERROR(INDEX(Categories!$B$2:$B$29,MATCH($C77,Categories!$A$2:$A$29,0)),""))</f>
        <v/>
      </c>
    </row>
    <row r="78" customFormat="false" ht="15" hidden="false" customHeight="false" outlineLevel="0" collapsed="false">
      <c r="A78" s="21"/>
      <c r="B78" s="22"/>
      <c r="C78" s="22"/>
      <c r="D78" s="22"/>
      <c r="E78" s="23"/>
      <c r="F78" s="19" t="str">
        <f aca="false">IF($A78="","",TEXT($A78,"YYYY-MM"))</f>
        <v/>
      </c>
      <c r="G78" s="19" t="str">
        <f aca="false">IF($A78="","",TEXT(YEAR($A78),"0000")&amp;"-W"&amp;TEXT(WEEKNUM($A78,2),"00"))</f>
        <v/>
      </c>
      <c r="H78" s="19" t="str">
        <f aca="false">IF($C78="","",IFERROR(INDEX(Categories!$B$2:$B$29,MATCH($C78,Categories!$A$2:$A$29,0)),""))</f>
        <v/>
      </c>
    </row>
    <row r="79" customFormat="false" ht="15" hidden="false" customHeight="false" outlineLevel="0" collapsed="false">
      <c r="A79" s="21"/>
      <c r="B79" s="22"/>
      <c r="C79" s="22"/>
      <c r="D79" s="22"/>
      <c r="E79" s="23"/>
      <c r="F79" s="19" t="str">
        <f aca="false">IF($A79="","",TEXT($A79,"YYYY-MM"))</f>
        <v/>
      </c>
      <c r="G79" s="19" t="str">
        <f aca="false">IF($A79="","",TEXT(YEAR($A79),"0000")&amp;"-W"&amp;TEXT(WEEKNUM($A79,2),"00"))</f>
        <v/>
      </c>
      <c r="H79" s="19" t="str">
        <f aca="false">IF($C79="","",IFERROR(INDEX(Categories!$B$2:$B$29,MATCH($C79,Categories!$A$2:$A$29,0)),""))</f>
        <v/>
      </c>
    </row>
    <row r="80" customFormat="false" ht="15" hidden="false" customHeight="false" outlineLevel="0" collapsed="false">
      <c r="A80" s="21"/>
      <c r="B80" s="22"/>
      <c r="C80" s="22"/>
      <c r="D80" s="22"/>
      <c r="E80" s="23"/>
      <c r="F80" s="19" t="str">
        <f aca="false">IF($A80="","",TEXT($A80,"YYYY-MM"))</f>
        <v/>
      </c>
      <c r="G80" s="19" t="str">
        <f aca="false">IF($A80="","",TEXT(YEAR($A80),"0000")&amp;"-W"&amp;TEXT(WEEKNUM($A80,2),"00"))</f>
        <v/>
      </c>
      <c r="H80" s="19" t="str">
        <f aca="false">IF($C80="","",IFERROR(INDEX(Categories!$B$2:$B$29,MATCH($C80,Categories!$A$2:$A$29,0)),""))</f>
        <v/>
      </c>
    </row>
    <row r="81" customFormat="false" ht="15" hidden="false" customHeight="false" outlineLevel="0" collapsed="false">
      <c r="A81" s="21"/>
      <c r="B81" s="22"/>
      <c r="C81" s="22"/>
      <c r="D81" s="22"/>
      <c r="E81" s="23"/>
      <c r="F81" s="19" t="str">
        <f aca="false">IF($A81="","",TEXT($A81,"YYYY-MM"))</f>
        <v/>
      </c>
      <c r="G81" s="19" t="str">
        <f aca="false">IF($A81="","",TEXT(YEAR($A81),"0000")&amp;"-W"&amp;TEXT(WEEKNUM($A81,2),"00"))</f>
        <v/>
      </c>
      <c r="H81" s="19" t="str">
        <f aca="false">IF($C81="","",IFERROR(INDEX(Categories!$B$2:$B$29,MATCH($C81,Categories!$A$2:$A$29,0)),""))</f>
        <v/>
      </c>
    </row>
    <row r="82" customFormat="false" ht="15" hidden="false" customHeight="false" outlineLevel="0" collapsed="false">
      <c r="A82" s="21"/>
      <c r="B82" s="22"/>
      <c r="C82" s="22"/>
      <c r="D82" s="22"/>
      <c r="E82" s="23"/>
      <c r="F82" s="19" t="str">
        <f aca="false">IF($A82="","",TEXT($A82,"YYYY-MM"))</f>
        <v/>
      </c>
      <c r="G82" s="19" t="str">
        <f aca="false">IF($A82="","",TEXT(YEAR($A82),"0000")&amp;"-W"&amp;TEXT(WEEKNUM($A82,2),"00"))</f>
        <v/>
      </c>
      <c r="H82" s="19" t="str">
        <f aca="false">IF($C82="","",IFERROR(INDEX(Categories!$B$2:$B$29,MATCH($C82,Categories!$A$2:$A$29,0)),""))</f>
        <v/>
      </c>
    </row>
    <row r="83" customFormat="false" ht="15" hidden="false" customHeight="false" outlineLevel="0" collapsed="false">
      <c r="A83" s="21"/>
      <c r="B83" s="22"/>
      <c r="C83" s="22"/>
      <c r="D83" s="22"/>
      <c r="E83" s="23"/>
      <c r="F83" s="19" t="str">
        <f aca="false">IF($A83="","",TEXT($A83,"YYYY-MM"))</f>
        <v/>
      </c>
      <c r="G83" s="19" t="str">
        <f aca="false">IF($A83="","",TEXT(YEAR($A83),"0000")&amp;"-W"&amp;TEXT(WEEKNUM($A83,2),"00"))</f>
        <v/>
      </c>
      <c r="H83" s="19" t="str">
        <f aca="false">IF($C83="","",IFERROR(INDEX(Categories!$B$2:$B$29,MATCH($C83,Categories!$A$2:$A$29,0)),""))</f>
        <v/>
      </c>
    </row>
    <row r="84" customFormat="false" ht="15" hidden="false" customHeight="false" outlineLevel="0" collapsed="false">
      <c r="A84" s="21"/>
      <c r="B84" s="22"/>
      <c r="C84" s="22"/>
      <c r="D84" s="22"/>
      <c r="E84" s="23"/>
      <c r="F84" s="19" t="str">
        <f aca="false">IF($A84="","",TEXT($A84,"YYYY-MM"))</f>
        <v/>
      </c>
      <c r="G84" s="19" t="str">
        <f aca="false">IF($A84="","",TEXT(YEAR($A84),"0000")&amp;"-W"&amp;TEXT(WEEKNUM($A84,2),"00"))</f>
        <v/>
      </c>
      <c r="H84" s="19" t="str">
        <f aca="false">IF($C84="","",IFERROR(INDEX(Categories!$B$2:$B$29,MATCH($C84,Categories!$A$2:$A$29,0)),""))</f>
        <v/>
      </c>
    </row>
    <row r="85" customFormat="false" ht="15" hidden="false" customHeight="false" outlineLevel="0" collapsed="false">
      <c r="A85" s="21"/>
      <c r="B85" s="22"/>
      <c r="C85" s="22"/>
      <c r="D85" s="22"/>
      <c r="E85" s="23"/>
      <c r="F85" s="19" t="str">
        <f aca="false">IF($A85="","",TEXT($A85,"YYYY-MM"))</f>
        <v/>
      </c>
      <c r="G85" s="19" t="str">
        <f aca="false">IF($A85="","",TEXT(YEAR($A85),"0000")&amp;"-W"&amp;TEXT(WEEKNUM($A85,2),"00"))</f>
        <v/>
      </c>
      <c r="H85" s="19" t="str">
        <f aca="false">IF($C85="","",IFERROR(INDEX(Categories!$B$2:$B$29,MATCH($C85,Categories!$A$2:$A$29,0)),""))</f>
        <v/>
      </c>
    </row>
    <row r="86" customFormat="false" ht="15" hidden="false" customHeight="false" outlineLevel="0" collapsed="false">
      <c r="A86" s="21"/>
      <c r="B86" s="22"/>
      <c r="C86" s="22"/>
      <c r="D86" s="22"/>
      <c r="E86" s="23"/>
      <c r="F86" s="19" t="str">
        <f aca="false">IF($A86="","",TEXT($A86,"YYYY-MM"))</f>
        <v/>
      </c>
      <c r="G86" s="19" t="str">
        <f aca="false">IF($A86="","",TEXT(YEAR($A86),"0000")&amp;"-W"&amp;TEXT(WEEKNUM($A86,2),"00"))</f>
        <v/>
      </c>
      <c r="H86" s="19" t="str">
        <f aca="false">IF($C86="","",IFERROR(INDEX(Categories!$B$2:$B$29,MATCH($C86,Categories!$A$2:$A$29,0)),""))</f>
        <v/>
      </c>
    </row>
    <row r="87" customFormat="false" ht="15" hidden="false" customHeight="false" outlineLevel="0" collapsed="false">
      <c r="A87" s="21"/>
      <c r="B87" s="22"/>
      <c r="C87" s="22"/>
      <c r="D87" s="22"/>
      <c r="E87" s="23"/>
      <c r="F87" s="19" t="str">
        <f aca="false">IF($A87="","",TEXT($A87,"YYYY-MM"))</f>
        <v/>
      </c>
      <c r="G87" s="19" t="str">
        <f aca="false">IF($A87="","",TEXT(YEAR($A87),"0000")&amp;"-W"&amp;TEXT(WEEKNUM($A87,2),"00"))</f>
        <v/>
      </c>
      <c r="H87" s="19" t="str">
        <f aca="false">IF($C87="","",IFERROR(INDEX(Categories!$B$2:$B$29,MATCH($C87,Categories!$A$2:$A$29,0)),""))</f>
        <v/>
      </c>
    </row>
    <row r="88" customFormat="false" ht="15" hidden="false" customHeight="false" outlineLevel="0" collapsed="false">
      <c r="A88" s="21"/>
      <c r="B88" s="22"/>
      <c r="C88" s="22"/>
      <c r="D88" s="22"/>
      <c r="E88" s="23"/>
      <c r="F88" s="19" t="str">
        <f aca="false">IF($A88="","",TEXT($A88,"YYYY-MM"))</f>
        <v/>
      </c>
      <c r="G88" s="19" t="str">
        <f aca="false">IF($A88="","",TEXT(YEAR($A88),"0000")&amp;"-W"&amp;TEXT(WEEKNUM($A88,2),"00"))</f>
        <v/>
      </c>
      <c r="H88" s="19" t="str">
        <f aca="false">IF($C88="","",IFERROR(INDEX(Categories!$B$2:$B$29,MATCH($C88,Categories!$A$2:$A$29,0)),""))</f>
        <v/>
      </c>
    </row>
    <row r="89" customFormat="false" ht="15" hidden="false" customHeight="false" outlineLevel="0" collapsed="false">
      <c r="A89" s="21"/>
      <c r="B89" s="22"/>
      <c r="C89" s="22"/>
      <c r="D89" s="22"/>
      <c r="E89" s="23"/>
      <c r="F89" s="19" t="str">
        <f aca="false">IF($A89="","",TEXT($A89,"YYYY-MM"))</f>
        <v/>
      </c>
      <c r="G89" s="19" t="str">
        <f aca="false">IF($A89="","",TEXT(YEAR($A89),"0000")&amp;"-W"&amp;TEXT(WEEKNUM($A89,2),"00"))</f>
        <v/>
      </c>
      <c r="H89" s="19" t="str">
        <f aca="false">IF($C89="","",IFERROR(INDEX(Categories!$B$2:$B$29,MATCH($C89,Categories!$A$2:$A$29,0)),""))</f>
        <v/>
      </c>
    </row>
    <row r="90" customFormat="false" ht="15" hidden="false" customHeight="false" outlineLevel="0" collapsed="false">
      <c r="A90" s="21"/>
      <c r="B90" s="22"/>
      <c r="C90" s="22"/>
      <c r="D90" s="22"/>
      <c r="E90" s="23"/>
      <c r="F90" s="19" t="str">
        <f aca="false">IF($A90="","",TEXT($A90,"YYYY-MM"))</f>
        <v/>
      </c>
      <c r="G90" s="19" t="str">
        <f aca="false">IF($A90="","",TEXT(YEAR($A90),"0000")&amp;"-W"&amp;TEXT(WEEKNUM($A90,2),"00"))</f>
        <v/>
      </c>
      <c r="H90" s="19" t="str">
        <f aca="false">IF($C90="","",IFERROR(INDEX(Categories!$B$2:$B$29,MATCH($C90,Categories!$A$2:$A$29,0)),""))</f>
        <v/>
      </c>
    </row>
    <row r="91" customFormat="false" ht="15" hidden="false" customHeight="false" outlineLevel="0" collapsed="false">
      <c r="A91" s="21"/>
      <c r="B91" s="22"/>
      <c r="C91" s="22"/>
      <c r="D91" s="22"/>
      <c r="E91" s="23"/>
      <c r="F91" s="19" t="str">
        <f aca="false">IF($A91="","",TEXT($A91,"YYYY-MM"))</f>
        <v/>
      </c>
      <c r="G91" s="19" t="str">
        <f aca="false">IF($A91="","",TEXT(YEAR($A91),"0000")&amp;"-W"&amp;TEXT(WEEKNUM($A91,2),"00"))</f>
        <v/>
      </c>
      <c r="H91" s="19" t="str">
        <f aca="false">IF($C91="","",IFERROR(INDEX(Categories!$B$2:$B$29,MATCH($C91,Categories!$A$2:$A$29,0)),""))</f>
        <v/>
      </c>
    </row>
    <row r="92" customFormat="false" ht="15" hidden="false" customHeight="false" outlineLevel="0" collapsed="false">
      <c r="A92" s="21"/>
      <c r="B92" s="22"/>
      <c r="C92" s="22"/>
      <c r="D92" s="22"/>
      <c r="E92" s="23"/>
      <c r="F92" s="19" t="str">
        <f aca="false">IF($A92="","",TEXT($A92,"YYYY-MM"))</f>
        <v/>
      </c>
      <c r="G92" s="19" t="str">
        <f aca="false">IF($A92="","",TEXT(YEAR($A92),"0000")&amp;"-W"&amp;TEXT(WEEKNUM($A92,2),"00"))</f>
        <v/>
      </c>
      <c r="H92" s="19" t="str">
        <f aca="false">IF($C92="","",IFERROR(INDEX(Categories!$B$2:$B$29,MATCH($C92,Categories!$A$2:$A$29,0)),""))</f>
        <v/>
      </c>
    </row>
    <row r="93" customFormat="false" ht="15" hidden="false" customHeight="false" outlineLevel="0" collapsed="false">
      <c r="A93" s="21"/>
      <c r="B93" s="22"/>
      <c r="C93" s="22"/>
      <c r="D93" s="22"/>
      <c r="E93" s="23"/>
      <c r="F93" s="19" t="str">
        <f aca="false">IF($A93="","",TEXT($A93,"YYYY-MM"))</f>
        <v/>
      </c>
      <c r="G93" s="19" t="str">
        <f aca="false">IF($A93="","",TEXT(YEAR($A93),"0000")&amp;"-W"&amp;TEXT(WEEKNUM($A93,2),"00"))</f>
        <v/>
      </c>
      <c r="H93" s="19" t="str">
        <f aca="false">IF($C93="","",IFERROR(INDEX(Categories!$B$2:$B$29,MATCH($C93,Categories!$A$2:$A$29,0)),""))</f>
        <v/>
      </c>
    </row>
    <row r="94" customFormat="false" ht="15" hidden="false" customHeight="false" outlineLevel="0" collapsed="false">
      <c r="A94" s="21"/>
      <c r="B94" s="22"/>
      <c r="C94" s="22"/>
      <c r="D94" s="22"/>
      <c r="E94" s="23"/>
      <c r="F94" s="19" t="str">
        <f aca="false">IF($A94="","",TEXT($A94,"YYYY-MM"))</f>
        <v/>
      </c>
      <c r="G94" s="19" t="str">
        <f aca="false">IF($A94="","",TEXT(YEAR($A94),"0000")&amp;"-W"&amp;TEXT(WEEKNUM($A94,2),"00"))</f>
        <v/>
      </c>
      <c r="H94" s="19" t="str">
        <f aca="false">IF($C94="","",IFERROR(INDEX(Categories!$B$2:$B$29,MATCH($C94,Categories!$A$2:$A$29,0)),""))</f>
        <v/>
      </c>
    </row>
    <row r="95" customFormat="false" ht="15" hidden="false" customHeight="false" outlineLevel="0" collapsed="false">
      <c r="A95" s="21"/>
      <c r="B95" s="22"/>
      <c r="C95" s="22"/>
      <c r="D95" s="22"/>
      <c r="E95" s="23"/>
      <c r="F95" s="19" t="str">
        <f aca="false">IF($A95="","",TEXT($A95,"YYYY-MM"))</f>
        <v/>
      </c>
      <c r="G95" s="19" t="str">
        <f aca="false">IF($A95="","",TEXT(YEAR($A95),"0000")&amp;"-W"&amp;TEXT(WEEKNUM($A95,2),"00"))</f>
        <v/>
      </c>
      <c r="H95" s="19" t="str">
        <f aca="false">IF($C95="","",IFERROR(INDEX(Categories!$B$2:$B$29,MATCH($C95,Categories!$A$2:$A$29,0)),""))</f>
        <v/>
      </c>
    </row>
    <row r="96" customFormat="false" ht="15" hidden="false" customHeight="false" outlineLevel="0" collapsed="false">
      <c r="A96" s="21"/>
      <c r="B96" s="22"/>
      <c r="C96" s="22"/>
      <c r="D96" s="22"/>
      <c r="E96" s="23"/>
      <c r="F96" s="19" t="str">
        <f aca="false">IF($A96="","",TEXT($A96,"YYYY-MM"))</f>
        <v/>
      </c>
      <c r="G96" s="19" t="str">
        <f aca="false">IF($A96="","",TEXT(YEAR($A96),"0000")&amp;"-W"&amp;TEXT(WEEKNUM($A96,2),"00"))</f>
        <v/>
      </c>
      <c r="H96" s="19" t="str">
        <f aca="false">IF($C96="","",IFERROR(INDEX(Categories!$B$2:$B$29,MATCH($C96,Categories!$A$2:$A$29,0)),""))</f>
        <v/>
      </c>
    </row>
    <row r="97" customFormat="false" ht="15" hidden="false" customHeight="false" outlineLevel="0" collapsed="false">
      <c r="A97" s="21"/>
      <c r="B97" s="22"/>
      <c r="C97" s="22"/>
      <c r="D97" s="22"/>
      <c r="E97" s="23"/>
      <c r="F97" s="19" t="str">
        <f aca="false">IF($A97="","",TEXT($A97,"YYYY-MM"))</f>
        <v/>
      </c>
      <c r="G97" s="19" t="str">
        <f aca="false">IF($A97="","",TEXT(YEAR($A97),"0000")&amp;"-W"&amp;TEXT(WEEKNUM($A97,2),"00"))</f>
        <v/>
      </c>
      <c r="H97" s="19" t="str">
        <f aca="false">IF($C97="","",IFERROR(INDEX(Categories!$B$2:$B$29,MATCH($C97,Categories!$A$2:$A$29,0)),""))</f>
        <v/>
      </c>
    </row>
    <row r="98" customFormat="false" ht="15" hidden="false" customHeight="false" outlineLevel="0" collapsed="false">
      <c r="A98" s="21"/>
      <c r="B98" s="22"/>
      <c r="C98" s="22"/>
      <c r="D98" s="22"/>
      <c r="E98" s="23"/>
      <c r="F98" s="19" t="str">
        <f aca="false">IF($A98="","",TEXT($A98,"YYYY-MM"))</f>
        <v/>
      </c>
      <c r="G98" s="19" t="str">
        <f aca="false">IF($A98="","",TEXT(YEAR($A98),"0000")&amp;"-W"&amp;TEXT(WEEKNUM($A98,2),"00"))</f>
        <v/>
      </c>
      <c r="H98" s="19" t="str">
        <f aca="false">IF($C98="","",IFERROR(INDEX(Categories!$B$2:$B$29,MATCH($C98,Categories!$A$2:$A$29,0)),""))</f>
        <v/>
      </c>
    </row>
    <row r="99" customFormat="false" ht="15" hidden="false" customHeight="false" outlineLevel="0" collapsed="false">
      <c r="A99" s="21"/>
      <c r="B99" s="22"/>
      <c r="C99" s="22"/>
      <c r="D99" s="22"/>
      <c r="E99" s="23"/>
      <c r="F99" s="19" t="str">
        <f aca="false">IF($A99="","",TEXT($A99,"YYYY-MM"))</f>
        <v/>
      </c>
      <c r="G99" s="19" t="str">
        <f aca="false">IF($A99="","",TEXT(YEAR($A99),"0000")&amp;"-W"&amp;TEXT(WEEKNUM($A99,2),"00"))</f>
        <v/>
      </c>
      <c r="H99" s="19" t="str">
        <f aca="false">IF($C99="","",IFERROR(INDEX(Categories!$B$2:$B$29,MATCH($C99,Categories!$A$2:$A$29,0)),""))</f>
        <v/>
      </c>
    </row>
    <row r="100" customFormat="false" ht="15" hidden="false" customHeight="false" outlineLevel="0" collapsed="false">
      <c r="A100" s="21"/>
      <c r="B100" s="22"/>
      <c r="C100" s="22"/>
      <c r="D100" s="22"/>
      <c r="E100" s="23"/>
      <c r="F100" s="19" t="str">
        <f aca="false">IF($A100="","",TEXT($A100,"YYYY-MM"))</f>
        <v/>
      </c>
      <c r="G100" s="19" t="str">
        <f aca="false">IF($A100="","",TEXT(YEAR($A100),"0000")&amp;"-W"&amp;TEXT(WEEKNUM($A100,2),"00"))</f>
        <v/>
      </c>
      <c r="H100" s="19" t="str">
        <f aca="false">IF($C100="","",IFERROR(INDEX(Categories!$B$2:$B$29,MATCH($C100,Categories!$A$2:$A$29,0)),""))</f>
        <v/>
      </c>
    </row>
    <row r="101" customFormat="false" ht="15" hidden="false" customHeight="false" outlineLevel="0" collapsed="false">
      <c r="A101" s="21"/>
      <c r="B101" s="22"/>
      <c r="C101" s="22"/>
      <c r="D101" s="22"/>
      <c r="E101" s="23"/>
      <c r="F101" s="19" t="str">
        <f aca="false">IF($A101="","",TEXT($A101,"YYYY-MM"))</f>
        <v/>
      </c>
      <c r="G101" s="19" t="str">
        <f aca="false">IF($A101="","",TEXT(YEAR($A101),"0000")&amp;"-W"&amp;TEXT(WEEKNUM($A101,2),"00"))</f>
        <v/>
      </c>
      <c r="H101" s="19" t="str">
        <f aca="false">IF($C101="","",IFERROR(INDEX(Categories!$B$2:$B$29,MATCH($C101,Categories!$A$2:$A$29,0)),""))</f>
        <v/>
      </c>
    </row>
    <row r="102" customFormat="false" ht="15" hidden="false" customHeight="false" outlineLevel="0" collapsed="false">
      <c r="A102" s="21"/>
      <c r="B102" s="22"/>
      <c r="C102" s="22"/>
      <c r="D102" s="22"/>
      <c r="E102" s="23"/>
      <c r="F102" s="19" t="str">
        <f aca="false">IF($A102="","",TEXT($A102,"YYYY-MM"))</f>
        <v/>
      </c>
      <c r="G102" s="19" t="str">
        <f aca="false">IF($A102="","",TEXT(YEAR($A102),"0000")&amp;"-W"&amp;TEXT(WEEKNUM($A102,2),"00"))</f>
        <v/>
      </c>
      <c r="H102" s="19" t="str">
        <f aca="false">IF($C102="","",IFERROR(INDEX(Categories!$B$2:$B$29,MATCH($C102,Categories!$A$2:$A$29,0)),""))</f>
        <v/>
      </c>
    </row>
    <row r="103" customFormat="false" ht="15" hidden="false" customHeight="false" outlineLevel="0" collapsed="false">
      <c r="A103" s="21"/>
      <c r="B103" s="22"/>
      <c r="C103" s="22"/>
      <c r="D103" s="22"/>
      <c r="E103" s="23"/>
      <c r="F103" s="19" t="str">
        <f aca="false">IF($A103="","",TEXT($A103,"YYYY-MM"))</f>
        <v/>
      </c>
      <c r="G103" s="19" t="str">
        <f aca="false">IF($A103="","",TEXT(YEAR($A103),"0000")&amp;"-W"&amp;TEXT(WEEKNUM($A103,2),"00"))</f>
        <v/>
      </c>
      <c r="H103" s="19" t="str">
        <f aca="false">IF($C103="","",IFERROR(INDEX(Categories!$B$2:$B$29,MATCH($C103,Categories!$A$2:$A$29,0)),""))</f>
        <v/>
      </c>
    </row>
    <row r="104" customFormat="false" ht="15" hidden="false" customHeight="false" outlineLevel="0" collapsed="false">
      <c r="A104" s="21"/>
      <c r="B104" s="22"/>
      <c r="C104" s="22"/>
      <c r="D104" s="22"/>
      <c r="E104" s="23"/>
      <c r="F104" s="19" t="str">
        <f aca="false">IF($A104="","",TEXT($A104,"YYYY-MM"))</f>
        <v/>
      </c>
      <c r="G104" s="19" t="str">
        <f aca="false">IF($A104="","",TEXT(YEAR($A104),"0000")&amp;"-W"&amp;TEXT(WEEKNUM($A104,2),"00"))</f>
        <v/>
      </c>
      <c r="H104" s="19" t="str">
        <f aca="false">IF($C104="","",IFERROR(INDEX(Categories!$B$2:$B$29,MATCH($C104,Categories!$A$2:$A$29,0)),""))</f>
        <v/>
      </c>
    </row>
    <row r="105" customFormat="false" ht="15" hidden="false" customHeight="false" outlineLevel="0" collapsed="false">
      <c r="A105" s="21"/>
      <c r="B105" s="22"/>
      <c r="C105" s="22"/>
      <c r="D105" s="22"/>
      <c r="E105" s="23"/>
      <c r="F105" s="19" t="str">
        <f aca="false">IF($A105="","",TEXT($A105,"YYYY-MM"))</f>
        <v/>
      </c>
      <c r="G105" s="19" t="str">
        <f aca="false">IF($A105="","",TEXT(YEAR($A105),"0000")&amp;"-W"&amp;TEXT(WEEKNUM($A105,2),"00"))</f>
        <v/>
      </c>
      <c r="H105" s="19" t="str">
        <f aca="false">IF($C105="","",IFERROR(INDEX(Categories!$B$2:$B$29,MATCH($C105,Categories!$A$2:$A$29,0)),""))</f>
        <v/>
      </c>
    </row>
    <row r="106" customFormat="false" ht="15" hidden="false" customHeight="false" outlineLevel="0" collapsed="false">
      <c r="A106" s="21"/>
      <c r="B106" s="22"/>
      <c r="C106" s="22"/>
      <c r="D106" s="22"/>
      <c r="E106" s="23"/>
      <c r="F106" s="19" t="str">
        <f aca="false">IF($A106="","",TEXT($A106,"YYYY-MM"))</f>
        <v/>
      </c>
      <c r="G106" s="19" t="str">
        <f aca="false">IF($A106="","",TEXT(YEAR($A106),"0000")&amp;"-W"&amp;TEXT(WEEKNUM($A106,2),"00"))</f>
        <v/>
      </c>
      <c r="H106" s="19" t="str">
        <f aca="false">IF($C106="","",IFERROR(INDEX(Categories!$B$2:$B$29,MATCH($C106,Categories!$A$2:$A$29,0)),""))</f>
        <v/>
      </c>
    </row>
    <row r="107" customFormat="false" ht="15" hidden="false" customHeight="false" outlineLevel="0" collapsed="false">
      <c r="A107" s="21"/>
      <c r="B107" s="22"/>
      <c r="C107" s="22"/>
      <c r="D107" s="22"/>
      <c r="E107" s="23"/>
      <c r="F107" s="19" t="str">
        <f aca="false">IF($A107="","",TEXT($A107,"YYYY-MM"))</f>
        <v/>
      </c>
      <c r="G107" s="19" t="str">
        <f aca="false">IF($A107="","",TEXT(YEAR($A107),"0000")&amp;"-W"&amp;TEXT(WEEKNUM($A107,2),"00"))</f>
        <v/>
      </c>
      <c r="H107" s="19" t="str">
        <f aca="false">IF($C107="","",IFERROR(INDEX(Categories!$B$2:$B$29,MATCH($C107,Categories!$A$2:$A$29,0)),""))</f>
        <v/>
      </c>
    </row>
    <row r="108" customFormat="false" ht="15" hidden="false" customHeight="false" outlineLevel="0" collapsed="false">
      <c r="A108" s="21"/>
      <c r="B108" s="22"/>
      <c r="C108" s="22"/>
      <c r="D108" s="22"/>
      <c r="E108" s="23"/>
      <c r="F108" s="19" t="str">
        <f aca="false">IF($A108="","",TEXT($A108,"YYYY-MM"))</f>
        <v/>
      </c>
      <c r="G108" s="19" t="str">
        <f aca="false">IF($A108="","",TEXT(YEAR($A108),"0000")&amp;"-W"&amp;TEXT(WEEKNUM($A108,2),"00"))</f>
        <v/>
      </c>
      <c r="H108" s="19" t="str">
        <f aca="false">IF($C108="","",IFERROR(INDEX(Categories!$B$2:$B$29,MATCH($C108,Categories!$A$2:$A$29,0)),""))</f>
        <v/>
      </c>
    </row>
    <row r="109" customFormat="false" ht="15" hidden="false" customHeight="false" outlineLevel="0" collapsed="false">
      <c r="A109" s="21"/>
      <c r="B109" s="22"/>
      <c r="C109" s="22"/>
      <c r="D109" s="22"/>
      <c r="E109" s="23"/>
      <c r="F109" s="19" t="str">
        <f aca="false">IF($A109="","",TEXT($A109,"YYYY-MM"))</f>
        <v/>
      </c>
      <c r="G109" s="19" t="str">
        <f aca="false">IF($A109="","",TEXT(YEAR($A109),"0000")&amp;"-W"&amp;TEXT(WEEKNUM($A109,2),"00"))</f>
        <v/>
      </c>
      <c r="H109" s="19" t="str">
        <f aca="false">IF($C109="","",IFERROR(INDEX(Categories!$B$2:$B$29,MATCH($C109,Categories!$A$2:$A$29,0)),""))</f>
        <v/>
      </c>
    </row>
    <row r="110" customFormat="false" ht="15" hidden="false" customHeight="false" outlineLevel="0" collapsed="false">
      <c r="A110" s="21"/>
      <c r="B110" s="22"/>
      <c r="C110" s="22"/>
      <c r="D110" s="22"/>
      <c r="E110" s="23"/>
      <c r="F110" s="19" t="str">
        <f aca="false">IF($A110="","",TEXT($A110,"YYYY-MM"))</f>
        <v/>
      </c>
      <c r="G110" s="19" t="str">
        <f aca="false">IF($A110="","",TEXT(YEAR($A110),"0000")&amp;"-W"&amp;TEXT(WEEKNUM($A110,2),"00"))</f>
        <v/>
      </c>
      <c r="H110" s="19" t="str">
        <f aca="false">IF($C110="","",IFERROR(INDEX(Categories!$B$2:$B$29,MATCH($C110,Categories!$A$2:$A$29,0)),""))</f>
        <v/>
      </c>
    </row>
    <row r="111" customFormat="false" ht="15" hidden="false" customHeight="false" outlineLevel="0" collapsed="false">
      <c r="A111" s="21"/>
      <c r="B111" s="22"/>
      <c r="C111" s="22"/>
      <c r="D111" s="22"/>
      <c r="E111" s="23"/>
      <c r="F111" s="19" t="str">
        <f aca="false">IF($A111="","",TEXT($A111,"YYYY-MM"))</f>
        <v/>
      </c>
      <c r="G111" s="19" t="str">
        <f aca="false">IF($A111="","",TEXT(YEAR($A111),"0000")&amp;"-W"&amp;TEXT(WEEKNUM($A111,2),"00"))</f>
        <v/>
      </c>
      <c r="H111" s="19" t="str">
        <f aca="false">IF($C111="","",IFERROR(INDEX(Categories!$B$2:$B$29,MATCH($C111,Categories!$A$2:$A$29,0)),""))</f>
        <v/>
      </c>
    </row>
    <row r="112" customFormat="false" ht="15" hidden="false" customHeight="false" outlineLevel="0" collapsed="false">
      <c r="A112" s="21"/>
      <c r="B112" s="22"/>
      <c r="C112" s="22"/>
      <c r="D112" s="22"/>
      <c r="E112" s="23"/>
      <c r="F112" s="19" t="str">
        <f aca="false">IF($A112="","",TEXT($A112,"YYYY-MM"))</f>
        <v/>
      </c>
      <c r="G112" s="19" t="str">
        <f aca="false">IF($A112="","",TEXT(YEAR($A112),"0000")&amp;"-W"&amp;TEXT(WEEKNUM($A112,2),"00"))</f>
        <v/>
      </c>
      <c r="H112" s="19" t="str">
        <f aca="false">IF($C112="","",IFERROR(INDEX(Categories!$B$2:$B$29,MATCH($C112,Categories!$A$2:$A$29,0)),""))</f>
        <v/>
      </c>
    </row>
    <row r="113" customFormat="false" ht="15" hidden="false" customHeight="false" outlineLevel="0" collapsed="false">
      <c r="A113" s="21"/>
      <c r="B113" s="22"/>
      <c r="C113" s="22"/>
      <c r="D113" s="22"/>
      <c r="E113" s="23"/>
      <c r="F113" s="19" t="str">
        <f aca="false">IF($A113="","",TEXT($A113,"YYYY-MM"))</f>
        <v/>
      </c>
      <c r="G113" s="19" t="str">
        <f aca="false">IF($A113="","",TEXT(YEAR($A113),"0000")&amp;"-W"&amp;TEXT(WEEKNUM($A113,2),"00"))</f>
        <v/>
      </c>
      <c r="H113" s="19" t="str">
        <f aca="false">IF($C113="","",IFERROR(INDEX(Categories!$B$2:$B$29,MATCH($C113,Categories!$A$2:$A$29,0)),""))</f>
        <v/>
      </c>
    </row>
    <row r="114" customFormat="false" ht="15" hidden="false" customHeight="false" outlineLevel="0" collapsed="false">
      <c r="A114" s="21"/>
      <c r="B114" s="22"/>
      <c r="C114" s="22"/>
      <c r="D114" s="22"/>
      <c r="E114" s="23"/>
      <c r="F114" s="19" t="str">
        <f aca="false">IF($A114="","",TEXT($A114,"YYYY-MM"))</f>
        <v/>
      </c>
      <c r="G114" s="19" t="str">
        <f aca="false">IF($A114="","",TEXT(YEAR($A114),"0000")&amp;"-W"&amp;TEXT(WEEKNUM($A114,2),"00"))</f>
        <v/>
      </c>
      <c r="H114" s="19" t="str">
        <f aca="false">IF($C114="","",IFERROR(INDEX(Categories!$B$2:$B$29,MATCH($C114,Categories!$A$2:$A$29,0)),""))</f>
        <v/>
      </c>
    </row>
    <row r="115" customFormat="false" ht="15" hidden="false" customHeight="false" outlineLevel="0" collapsed="false">
      <c r="A115" s="21"/>
      <c r="B115" s="22"/>
      <c r="C115" s="22"/>
      <c r="D115" s="22"/>
      <c r="E115" s="23"/>
      <c r="F115" s="19" t="str">
        <f aca="false">IF($A115="","",TEXT($A115,"YYYY-MM"))</f>
        <v/>
      </c>
      <c r="G115" s="19" t="str">
        <f aca="false">IF($A115="","",TEXT(YEAR($A115),"0000")&amp;"-W"&amp;TEXT(WEEKNUM($A115,2),"00"))</f>
        <v/>
      </c>
      <c r="H115" s="19" t="str">
        <f aca="false">IF($C115="","",IFERROR(INDEX(Categories!$B$2:$B$29,MATCH($C115,Categories!$A$2:$A$29,0)),""))</f>
        <v/>
      </c>
    </row>
    <row r="116" customFormat="false" ht="15" hidden="false" customHeight="false" outlineLevel="0" collapsed="false">
      <c r="A116" s="21"/>
      <c r="B116" s="22"/>
      <c r="C116" s="22"/>
      <c r="D116" s="22"/>
      <c r="E116" s="23"/>
      <c r="F116" s="19" t="str">
        <f aca="false">IF($A116="","",TEXT($A116,"YYYY-MM"))</f>
        <v/>
      </c>
      <c r="G116" s="19" t="str">
        <f aca="false">IF($A116="","",TEXT(YEAR($A116),"0000")&amp;"-W"&amp;TEXT(WEEKNUM($A116,2),"00"))</f>
        <v/>
      </c>
      <c r="H116" s="19" t="str">
        <f aca="false">IF($C116="","",IFERROR(INDEX(Categories!$B$2:$B$29,MATCH($C116,Categories!$A$2:$A$29,0)),""))</f>
        <v/>
      </c>
    </row>
    <row r="117" customFormat="false" ht="15" hidden="false" customHeight="false" outlineLevel="0" collapsed="false">
      <c r="A117" s="21"/>
      <c r="B117" s="22"/>
      <c r="C117" s="22"/>
      <c r="D117" s="22"/>
      <c r="E117" s="23"/>
      <c r="F117" s="19" t="str">
        <f aca="false">IF($A117="","",TEXT($A117,"YYYY-MM"))</f>
        <v/>
      </c>
      <c r="G117" s="19" t="str">
        <f aca="false">IF($A117="","",TEXT(YEAR($A117),"0000")&amp;"-W"&amp;TEXT(WEEKNUM($A117,2),"00"))</f>
        <v/>
      </c>
      <c r="H117" s="19" t="str">
        <f aca="false">IF($C117="","",IFERROR(INDEX(Categories!$B$2:$B$29,MATCH($C117,Categories!$A$2:$A$29,0)),""))</f>
        <v/>
      </c>
    </row>
    <row r="118" customFormat="false" ht="15" hidden="false" customHeight="false" outlineLevel="0" collapsed="false">
      <c r="A118" s="21"/>
      <c r="B118" s="22"/>
      <c r="C118" s="22"/>
      <c r="D118" s="22"/>
      <c r="E118" s="23"/>
      <c r="F118" s="19" t="str">
        <f aca="false">IF($A118="","",TEXT($A118,"YYYY-MM"))</f>
        <v/>
      </c>
      <c r="G118" s="19" t="str">
        <f aca="false">IF($A118="","",TEXT(YEAR($A118),"0000")&amp;"-W"&amp;TEXT(WEEKNUM($A118,2),"00"))</f>
        <v/>
      </c>
      <c r="H118" s="19" t="str">
        <f aca="false">IF($C118="","",IFERROR(INDEX(Categories!$B$2:$B$29,MATCH($C118,Categories!$A$2:$A$29,0)),""))</f>
        <v/>
      </c>
    </row>
    <row r="119" customFormat="false" ht="15" hidden="false" customHeight="false" outlineLevel="0" collapsed="false">
      <c r="A119" s="21"/>
      <c r="B119" s="22"/>
      <c r="C119" s="22"/>
      <c r="D119" s="22"/>
      <c r="E119" s="23"/>
      <c r="F119" s="19" t="str">
        <f aca="false">IF($A119="","",TEXT($A119,"YYYY-MM"))</f>
        <v/>
      </c>
      <c r="G119" s="19" t="str">
        <f aca="false">IF($A119="","",TEXT(YEAR($A119),"0000")&amp;"-W"&amp;TEXT(WEEKNUM($A119,2),"00"))</f>
        <v/>
      </c>
      <c r="H119" s="19" t="str">
        <f aca="false">IF($C119="","",IFERROR(INDEX(Categories!$B$2:$B$29,MATCH($C119,Categories!$A$2:$A$29,0)),""))</f>
        <v/>
      </c>
    </row>
    <row r="120" customFormat="false" ht="15" hidden="false" customHeight="false" outlineLevel="0" collapsed="false">
      <c r="A120" s="21"/>
      <c r="B120" s="22"/>
      <c r="C120" s="22"/>
      <c r="D120" s="22"/>
      <c r="E120" s="23"/>
      <c r="F120" s="19" t="str">
        <f aca="false">IF($A120="","",TEXT($A120,"YYYY-MM"))</f>
        <v/>
      </c>
      <c r="G120" s="19" t="str">
        <f aca="false">IF($A120="","",TEXT(YEAR($A120),"0000")&amp;"-W"&amp;TEXT(WEEKNUM($A120,2),"00"))</f>
        <v/>
      </c>
      <c r="H120" s="19" t="str">
        <f aca="false">IF($C120="","",IFERROR(INDEX(Categories!$B$2:$B$29,MATCH($C120,Categories!$A$2:$A$29,0)),""))</f>
        <v/>
      </c>
    </row>
    <row r="121" customFormat="false" ht="15" hidden="false" customHeight="false" outlineLevel="0" collapsed="false">
      <c r="A121" s="21"/>
      <c r="B121" s="22"/>
      <c r="C121" s="22"/>
      <c r="D121" s="22"/>
      <c r="E121" s="23"/>
      <c r="F121" s="19" t="str">
        <f aca="false">IF($A121="","",TEXT($A121,"YYYY-MM"))</f>
        <v/>
      </c>
      <c r="G121" s="19" t="str">
        <f aca="false">IF($A121="","",TEXT(YEAR($A121),"0000")&amp;"-W"&amp;TEXT(WEEKNUM($A121,2),"00"))</f>
        <v/>
      </c>
      <c r="H121" s="19" t="str">
        <f aca="false">IF($C121="","",IFERROR(INDEX(Categories!$B$2:$B$29,MATCH($C121,Categories!$A$2:$A$29,0)),""))</f>
        <v/>
      </c>
    </row>
    <row r="122" customFormat="false" ht="15" hidden="false" customHeight="false" outlineLevel="0" collapsed="false">
      <c r="A122" s="21"/>
      <c r="B122" s="22"/>
      <c r="C122" s="22"/>
      <c r="D122" s="22"/>
      <c r="E122" s="23"/>
      <c r="F122" s="19" t="str">
        <f aca="false">IF($A122="","",TEXT($A122,"YYYY-MM"))</f>
        <v/>
      </c>
      <c r="G122" s="19" t="str">
        <f aca="false">IF($A122="","",TEXT(YEAR($A122),"0000")&amp;"-W"&amp;TEXT(WEEKNUM($A122,2),"00"))</f>
        <v/>
      </c>
      <c r="H122" s="19" t="str">
        <f aca="false">IF($C122="","",IFERROR(INDEX(Categories!$B$2:$B$29,MATCH($C122,Categories!$A$2:$A$29,0)),""))</f>
        <v/>
      </c>
    </row>
    <row r="123" customFormat="false" ht="15" hidden="false" customHeight="false" outlineLevel="0" collapsed="false">
      <c r="A123" s="21"/>
      <c r="B123" s="22"/>
      <c r="C123" s="22"/>
      <c r="D123" s="22"/>
      <c r="E123" s="23"/>
      <c r="F123" s="19" t="str">
        <f aca="false">IF($A123="","",TEXT($A123,"YYYY-MM"))</f>
        <v/>
      </c>
      <c r="G123" s="19" t="str">
        <f aca="false">IF($A123="","",TEXT(YEAR($A123),"0000")&amp;"-W"&amp;TEXT(WEEKNUM($A123,2),"00"))</f>
        <v/>
      </c>
      <c r="H123" s="19" t="str">
        <f aca="false">IF($C123="","",IFERROR(INDEX(Categories!$B$2:$B$29,MATCH($C123,Categories!$A$2:$A$29,0)),""))</f>
        <v/>
      </c>
    </row>
    <row r="124" customFormat="false" ht="15" hidden="false" customHeight="false" outlineLevel="0" collapsed="false">
      <c r="A124" s="21"/>
      <c r="B124" s="22"/>
      <c r="C124" s="22"/>
      <c r="D124" s="22"/>
      <c r="E124" s="23"/>
      <c r="F124" s="19" t="str">
        <f aca="false">IF($A124="","",TEXT($A124,"YYYY-MM"))</f>
        <v/>
      </c>
      <c r="G124" s="19" t="str">
        <f aca="false">IF($A124="","",TEXT(YEAR($A124),"0000")&amp;"-W"&amp;TEXT(WEEKNUM($A124,2),"00"))</f>
        <v/>
      </c>
      <c r="H124" s="19" t="str">
        <f aca="false">IF($C124="","",IFERROR(INDEX(Categories!$B$2:$B$29,MATCH($C124,Categories!$A$2:$A$29,0)),""))</f>
        <v/>
      </c>
    </row>
    <row r="125" customFormat="false" ht="15" hidden="false" customHeight="false" outlineLevel="0" collapsed="false">
      <c r="A125" s="21"/>
      <c r="B125" s="22"/>
      <c r="C125" s="22"/>
      <c r="D125" s="22"/>
      <c r="E125" s="23"/>
      <c r="F125" s="19" t="str">
        <f aca="false">IF($A125="","",TEXT($A125,"YYYY-MM"))</f>
        <v/>
      </c>
      <c r="G125" s="19" t="str">
        <f aca="false">IF($A125="","",TEXT(YEAR($A125),"0000")&amp;"-W"&amp;TEXT(WEEKNUM($A125,2),"00"))</f>
        <v/>
      </c>
      <c r="H125" s="19" t="str">
        <f aca="false">IF($C125="","",IFERROR(INDEX(Categories!$B$2:$B$29,MATCH($C125,Categories!$A$2:$A$29,0)),""))</f>
        <v/>
      </c>
    </row>
    <row r="126" customFormat="false" ht="15" hidden="false" customHeight="false" outlineLevel="0" collapsed="false">
      <c r="A126" s="21"/>
      <c r="B126" s="22"/>
      <c r="C126" s="22"/>
      <c r="D126" s="22"/>
      <c r="E126" s="23"/>
      <c r="F126" s="19" t="str">
        <f aca="false">IF($A126="","",TEXT($A126,"YYYY-MM"))</f>
        <v/>
      </c>
      <c r="G126" s="19" t="str">
        <f aca="false">IF($A126="","",TEXT(YEAR($A126),"0000")&amp;"-W"&amp;TEXT(WEEKNUM($A126,2),"00"))</f>
        <v/>
      </c>
      <c r="H126" s="19" t="str">
        <f aca="false">IF($C126="","",IFERROR(INDEX(Categories!$B$2:$B$29,MATCH($C126,Categories!$A$2:$A$29,0)),""))</f>
        <v/>
      </c>
    </row>
    <row r="127" customFormat="false" ht="15" hidden="false" customHeight="false" outlineLevel="0" collapsed="false">
      <c r="A127" s="21"/>
      <c r="B127" s="22"/>
      <c r="C127" s="22"/>
      <c r="D127" s="22"/>
      <c r="E127" s="23"/>
      <c r="F127" s="19" t="str">
        <f aca="false">IF($A127="","",TEXT($A127,"YYYY-MM"))</f>
        <v/>
      </c>
      <c r="G127" s="19" t="str">
        <f aca="false">IF($A127="","",TEXT(YEAR($A127),"0000")&amp;"-W"&amp;TEXT(WEEKNUM($A127,2),"00"))</f>
        <v/>
      </c>
      <c r="H127" s="19" t="str">
        <f aca="false">IF($C127="","",IFERROR(INDEX(Categories!$B$2:$B$29,MATCH($C127,Categories!$A$2:$A$29,0)),""))</f>
        <v/>
      </c>
    </row>
    <row r="128" customFormat="false" ht="15" hidden="false" customHeight="false" outlineLevel="0" collapsed="false">
      <c r="A128" s="21"/>
      <c r="B128" s="22"/>
      <c r="C128" s="22"/>
      <c r="D128" s="22"/>
      <c r="E128" s="23"/>
      <c r="F128" s="19" t="str">
        <f aca="false">IF($A128="","",TEXT($A128,"YYYY-MM"))</f>
        <v/>
      </c>
      <c r="G128" s="19" t="str">
        <f aca="false">IF($A128="","",TEXT(YEAR($A128),"0000")&amp;"-W"&amp;TEXT(WEEKNUM($A128,2),"00"))</f>
        <v/>
      </c>
      <c r="H128" s="19" t="str">
        <f aca="false">IF($C128="","",IFERROR(INDEX(Categories!$B$2:$B$29,MATCH($C128,Categories!$A$2:$A$29,0)),""))</f>
        <v/>
      </c>
    </row>
    <row r="129" customFormat="false" ht="15" hidden="false" customHeight="false" outlineLevel="0" collapsed="false">
      <c r="A129" s="21"/>
      <c r="B129" s="22"/>
      <c r="C129" s="22"/>
      <c r="D129" s="22"/>
      <c r="E129" s="23"/>
      <c r="F129" s="19" t="str">
        <f aca="false">IF($A129="","",TEXT($A129,"YYYY-MM"))</f>
        <v/>
      </c>
      <c r="G129" s="19" t="str">
        <f aca="false">IF($A129="","",TEXT(YEAR($A129),"0000")&amp;"-W"&amp;TEXT(WEEKNUM($A129,2),"00"))</f>
        <v/>
      </c>
      <c r="H129" s="19" t="str">
        <f aca="false">IF($C129="","",IFERROR(INDEX(Categories!$B$2:$B$29,MATCH($C129,Categories!$A$2:$A$29,0)),""))</f>
        <v/>
      </c>
    </row>
    <row r="130" customFormat="false" ht="15" hidden="false" customHeight="false" outlineLevel="0" collapsed="false">
      <c r="A130" s="21"/>
      <c r="B130" s="22"/>
      <c r="C130" s="22"/>
      <c r="D130" s="22"/>
      <c r="E130" s="23"/>
      <c r="F130" s="19" t="str">
        <f aca="false">IF($A130="","",TEXT($A130,"YYYY-MM"))</f>
        <v/>
      </c>
      <c r="G130" s="19" t="str">
        <f aca="false">IF($A130="","",TEXT(YEAR($A130),"0000")&amp;"-W"&amp;TEXT(WEEKNUM($A130,2),"00"))</f>
        <v/>
      </c>
      <c r="H130" s="19" t="str">
        <f aca="false">IF($C130="","",IFERROR(INDEX(Categories!$B$2:$B$29,MATCH($C130,Categories!$A$2:$A$29,0)),""))</f>
        <v/>
      </c>
    </row>
    <row r="131" customFormat="false" ht="15" hidden="false" customHeight="false" outlineLevel="0" collapsed="false">
      <c r="A131" s="21"/>
      <c r="B131" s="22"/>
      <c r="C131" s="22"/>
      <c r="D131" s="22"/>
      <c r="E131" s="23"/>
      <c r="F131" s="19" t="str">
        <f aca="false">IF($A131="","",TEXT($A131,"YYYY-MM"))</f>
        <v/>
      </c>
      <c r="G131" s="19" t="str">
        <f aca="false">IF($A131="","",TEXT(YEAR($A131),"0000")&amp;"-W"&amp;TEXT(WEEKNUM($A131,2),"00"))</f>
        <v/>
      </c>
      <c r="H131" s="19" t="str">
        <f aca="false">IF($C131="","",IFERROR(INDEX(Categories!$B$2:$B$29,MATCH($C131,Categories!$A$2:$A$29,0)),""))</f>
        <v/>
      </c>
    </row>
    <row r="132" customFormat="false" ht="15" hidden="false" customHeight="false" outlineLevel="0" collapsed="false">
      <c r="A132" s="21"/>
      <c r="B132" s="22"/>
      <c r="C132" s="22"/>
      <c r="D132" s="22"/>
      <c r="E132" s="23"/>
      <c r="F132" s="19" t="str">
        <f aca="false">IF($A132="","",TEXT($A132,"YYYY-MM"))</f>
        <v/>
      </c>
      <c r="G132" s="19" t="str">
        <f aca="false">IF($A132="","",TEXT(YEAR($A132),"0000")&amp;"-W"&amp;TEXT(WEEKNUM($A132,2),"00"))</f>
        <v/>
      </c>
      <c r="H132" s="19" t="str">
        <f aca="false">IF($C132="","",IFERROR(INDEX(Categories!$B$2:$B$29,MATCH($C132,Categories!$A$2:$A$29,0)),""))</f>
        <v/>
      </c>
    </row>
    <row r="133" customFormat="false" ht="15" hidden="false" customHeight="false" outlineLevel="0" collapsed="false">
      <c r="A133" s="21"/>
      <c r="B133" s="22"/>
      <c r="C133" s="22"/>
      <c r="D133" s="22"/>
      <c r="E133" s="23"/>
      <c r="F133" s="19" t="str">
        <f aca="false">IF($A133="","",TEXT($A133,"YYYY-MM"))</f>
        <v/>
      </c>
      <c r="G133" s="19" t="str">
        <f aca="false">IF($A133="","",TEXT(YEAR($A133),"0000")&amp;"-W"&amp;TEXT(WEEKNUM($A133,2),"00"))</f>
        <v/>
      </c>
      <c r="H133" s="19" t="str">
        <f aca="false">IF($C133="","",IFERROR(INDEX(Categories!$B$2:$B$29,MATCH($C133,Categories!$A$2:$A$29,0)),""))</f>
        <v/>
      </c>
    </row>
    <row r="134" customFormat="false" ht="15" hidden="false" customHeight="false" outlineLevel="0" collapsed="false">
      <c r="A134" s="21"/>
      <c r="B134" s="22"/>
      <c r="C134" s="22"/>
      <c r="D134" s="22"/>
      <c r="E134" s="23"/>
      <c r="F134" s="19" t="str">
        <f aca="false">IF($A134="","",TEXT($A134,"YYYY-MM"))</f>
        <v/>
      </c>
      <c r="G134" s="19" t="str">
        <f aca="false">IF($A134="","",TEXT(YEAR($A134),"0000")&amp;"-W"&amp;TEXT(WEEKNUM($A134,2),"00"))</f>
        <v/>
      </c>
      <c r="H134" s="19" t="str">
        <f aca="false">IF($C134="","",IFERROR(INDEX(Categories!$B$2:$B$29,MATCH($C134,Categories!$A$2:$A$29,0)),""))</f>
        <v/>
      </c>
    </row>
    <row r="135" customFormat="false" ht="15" hidden="false" customHeight="false" outlineLevel="0" collapsed="false">
      <c r="A135" s="21"/>
      <c r="B135" s="22"/>
      <c r="C135" s="22"/>
      <c r="D135" s="22"/>
      <c r="E135" s="23"/>
      <c r="F135" s="19" t="str">
        <f aca="false">IF($A135="","",TEXT($A135,"YYYY-MM"))</f>
        <v/>
      </c>
      <c r="G135" s="19" t="str">
        <f aca="false">IF($A135="","",TEXT(YEAR($A135),"0000")&amp;"-W"&amp;TEXT(WEEKNUM($A135,2),"00"))</f>
        <v/>
      </c>
      <c r="H135" s="19" t="str">
        <f aca="false">IF($C135="","",IFERROR(INDEX(Categories!$B$2:$B$29,MATCH($C135,Categories!$A$2:$A$29,0)),""))</f>
        <v/>
      </c>
    </row>
    <row r="136" customFormat="false" ht="15" hidden="false" customHeight="false" outlineLevel="0" collapsed="false">
      <c r="A136" s="21"/>
      <c r="B136" s="22"/>
      <c r="C136" s="22"/>
      <c r="D136" s="22"/>
      <c r="E136" s="23"/>
      <c r="F136" s="19" t="str">
        <f aca="false">IF($A136="","",TEXT($A136,"YYYY-MM"))</f>
        <v/>
      </c>
      <c r="G136" s="19" t="str">
        <f aca="false">IF($A136="","",TEXT(YEAR($A136),"0000")&amp;"-W"&amp;TEXT(WEEKNUM($A136,2),"00"))</f>
        <v/>
      </c>
      <c r="H136" s="19" t="str">
        <f aca="false">IF($C136="","",IFERROR(INDEX(Categories!$B$2:$B$29,MATCH($C136,Categories!$A$2:$A$29,0)),""))</f>
        <v/>
      </c>
    </row>
    <row r="137" customFormat="false" ht="15" hidden="false" customHeight="false" outlineLevel="0" collapsed="false">
      <c r="A137" s="21"/>
      <c r="B137" s="22"/>
      <c r="C137" s="22"/>
      <c r="D137" s="22"/>
      <c r="E137" s="23"/>
      <c r="F137" s="19" t="str">
        <f aca="false">IF($A137="","",TEXT($A137,"YYYY-MM"))</f>
        <v/>
      </c>
      <c r="G137" s="19" t="str">
        <f aca="false">IF($A137="","",TEXT(YEAR($A137),"0000")&amp;"-W"&amp;TEXT(WEEKNUM($A137,2),"00"))</f>
        <v/>
      </c>
      <c r="H137" s="19" t="str">
        <f aca="false">IF($C137="","",IFERROR(INDEX(Categories!$B$2:$B$29,MATCH($C137,Categories!$A$2:$A$29,0)),""))</f>
        <v/>
      </c>
    </row>
    <row r="138" customFormat="false" ht="15" hidden="false" customHeight="false" outlineLevel="0" collapsed="false">
      <c r="A138" s="21"/>
      <c r="B138" s="22"/>
      <c r="C138" s="22"/>
      <c r="D138" s="22"/>
      <c r="E138" s="23"/>
      <c r="F138" s="19" t="str">
        <f aca="false">IF($A138="","",TEXT($A138,"YYYY-MM"))</f>
        <v/>
      </c>
      <c r="G138" s="19" t="str">
        <f aca="false">IF($A138="","",TEXT(YEAR($A138),"0000")&amp;"-W"&amp;TEXT(WEEKNUM($A138,2),"00"))</f>
        <v/>
      </c>
      <c r="H138" s="19" t="str">
        <f aca="false">IF($C138="","",IFERROR(INDEX(Categories!$B$2:$B$29,MATCH($C138,Categories!$A$2:$A$29,0)),""))</f>
        <v/>
      </c>
    </row>
    <row r="139" customFormat="false" ht="15" hidden="false" customHeight="false" outlineLevel="0" collapsed="false">
      <c r="A139" s="21"/>
      <c r="B139" s="22"/>
      <c r="C139" s="22"/>
      <c r="D139" s="22"/>
      <c r="E139" s="23"/>
      <c r="F139" s="19" t="str">
        <f aca="false">IF($A139="","",TEXT($A139,"YYYY-MM"))</f>
        <v/>
      </c>
      <c r="G139" s="19" t="str">
        <f aca="false">IF($A139="","",TEXT(YEAR($A139),"0000")&amp;"-W"&amp;TEXT(WEEKNUM($A139,2),"00"))</f>
        <v/>
      </c>
      <c r="H139" s="19" t="str">
        <f aca="false">IF($C139="","",IFERROR(INDEX(Categories!$B$2:$B$29,MATCH($C139,Categories!$A$2:$A$29,0)),""))</f>
        <v/>
      </c>
    </row>
    <row r="140" customFormat="false" ht="15" hidden="false" customHeight="false" outlineLevel="0" collapsed="false">
      <c r="A140" s="21"/>
      <c r="B140" s="22"/>
      <c r="C140" s="22"/>
      <c r="D140" s="22"/>
      <c r="E140" s="23"/>
      <c r="F140" s="19" t="str">
        <f aca="false">IF($A140="","",TEXT($A140,"YYYY-MM"))</f>
        <v/>
      </c>
      <c r="G140" s="19" t="str">
        <f aca="false">IF($A140="","",TEXT(YEAR($A140),"0000")&amp;"-W"&amp;TEXT(WEEKNUM($A140,2),"00"))</f>
        <v/>
      </c>
      <c r="H140" s="19" t="str">
        <f aca="false">IF($C140="","",IFERROR(INDEX(Categories!$B$2:$B$29,MATCH($C140,Categories!$A$2:$A$29,0)),""))</f>
        <v/>
      </c>
    </row>
    <row r="141" customFormat="false" ht="15" hidden="false" customHeight="false" outlineLevel="0" collapsed="false">
      <c r="A141" s="21"/>
      <c r="B141" s="22"/>
      <c r="C141" s="22"/>
      <c r="D141" s="22"/>
      <c r="E141" s="23"/>
      <c r="F141" s="19" t="str">
        <f aca="false">IF($A141="","",TEXT($A141,"YYYY-MM"))</f>
        <v/>
      </c>
      <c r="G141" s="19" t="str">
        <f aca="false">IF($A141="","",TEXT(YEAR($A141),"0000")&amp;"-W"&amp;TEXT(WEEKNUM($A141,2),"00"))</f>
        <v/>
      </c>
      <c r="H141" s="19" t="str">
        <f aca="false">IF($C141="","",IFERROR(INDEX(Categories!$B$2:$B$29,MATCH($C141,Categories!$A$2:$A$29,0)),""))</f>
        <v/>
      </c>
    </row>
    <row r="142" customFormat="false" ht="15" hidden="false" customHeight="false" outlineLevel="0" collapsed="false">
      <c r="A142" s="21"/>
      <c r="B142" s="22"/>
      <c r="C142" s="22"/>
      <c r="D142" s="22"/>
      <c r="E142" s="23"/>
      <c r="F142" s="19" t="str">
        <f aca="false">IF($A142="","",TEXT($A142,"YYYY-MM"))</f>
        <v/>
      </c>
      <c r="G142" s="19" t="str">
        <f aca="false">IF($A142="","",TEXT(YEAR($A142),"0000")&amp;"-W"&amp;TEXT(WEEKNUM($A142,2),"00"))</f>
        <v/>
      </c>
      <c r="H142" s="19" t="str">
        <f aca="false">IF($C142="","",IFERROR(INDEX(Categories!$B$2:$B$29,MATCH($C142,Categories!$A$2:$A$29,0)),""))</f>
        <v/>
      </c>
    </row>
    <row r="143" customFormat="false" ht="15" hidden="false" customHeight="false" outlineLevel="0" collapsed="false">
      <c r="A143" s="21"/>
      <c r="B143" s="22"/>
      <c r="C143" s="22"/>
      <c r="D143" s="22"/>
      <c r="E143" s="23"/>
      <c r="F143" s="19" t="str">
        <f aca="false">IF($A143="","",TEXT($A143,"YYYY-MM"))</f>
        <v/>
      </c>
      <c r="G143" s="19" t="str">
        <f aca="false">IF($A143="","",TEXT(YEAR($A143),"0000")&amp;"-W"&amp;TEXT(WEEKNUM($A143,2),"00"))</f>
        <v/>
      </c>
      <c r="H143" s="19" t="str">
        <f aca="false">IF($C143="","",IFERROR(INDEX(Categories!$B$2:$B$29,MATCH($C143,Categories!$A$2:$A$29,0)),""))</f>
        <v/>
      </c>
    </row>
    <row r="144" customFormat="false" ht="15" hidden="false" customHeight="false" outlineLevel="0" collapsed="false">
      <c r="A144" s="21"/>
      <c r="B144" s="22"/>
      <c r="C144" s="22"/>
      <c r="D144" s="22"/>
      <c r="E144" s="23"/>
      <c r="F144" s="19" t="str">
        <f aca="false">IF($A144="","",TEXT($A144,"YYYY-MM"))</f>
        <v/>
      </c>
      <c r="G144" s="19" t="str">
        <f aca="false">IF($A144="","",TEXT(YEAR($A144),"0000")&amp;"-W"&amp;TEXT(WEEKNUM($A144,2),"00"))</f>
        <v/>
      </c>
      <c r="H144" s="19" t="str">
        <f aca="false">IF($C144="","",IFERROR(INDEX(Categories!$B$2:$B$29,MATCH($C144,Categories!$A$2:$A$29,0)),""))</f>
        <v/>
      </c>
    </row>
    <row r="145" customFormat="false" ht="15" hidden="false" customHeight="false" outlineLevel="0" collapsed="false">
      <c r="A145" s="21"/>
      <c r="B145" s="22"/>
      <c r="C145" s="22"/>
      <c r="D145" s="22"/>
      <c r="E145" s="23"/>
      <c r="F145" s="19" t="str">
        <f aca="false">IF($A145="","",TEXT($A145,"YYYY-MM"))</f>
        <v/>
      </c>
      <c r="G145" s="19" t="str">
        <f aca="false">IF($A145="","",TEXT(YEAR($A145),"0000")&amp;"-W"&amp;TEXT(WEEKNUM($A145,2),"00"))</f>
        <v/>
      </c>
      <c r="H145" s="19" t="str">
        <f aca="false">IF($C145="","",IFERROR(INDEX(Categories!$B$2:$B$29,MATCH($C145,Categories!$A$2:$A$29,0)),""))</f>
        <v/>
      </c>
    </row>
    <row r="146" customFormat="false" ht="15" hidden="false" customHeight="false" outlineLevel="0" collapsed="false">
      <c r="A146" s="21"/>
      <c r="B146" s="22"/>
      <c r="C146" s="22"/>
      <c r="D146" s="22"/>
      <c r="E146" s="23"/>
      <c r="F146" s="19" t="str">
        <f aca="false">IF($A146="","",TEXT($A146,"YYYY-MM"))</f>
        <v/>
      </c>
      <c r="G146" s="19" t="str">
        <f aca="false">IF($A146="","",TEXT(YEAR($A146),"0000")&amp;"-W"&amp;TEXT(WEEKNUM($A146,2),"00"))</f>
        <v/>
      </c>
      <c r="H146" s="19" t="str">
        <f aca="false">IF($C146="","",IFERROR(INDEX(Categories!$B$2:$B$29,MATCH($C146,Categories!$A$2:$A$29,0)),""))</f>
        <v/>
      </c>
    </row>
    <row r="147" customFormat="false" ht="15" hidden="false" customHeight="false" outlineLevel="0" collapsed="false">
      <c r="A147" s="21"/>
      <c r="B147" s="22"/>
      <c r="C147" s="22"/>
      <c r="D147" s="22"/>
      <c r="E147" s="23"/>
      <c r="F147" s="19" t="str">
        <f aca="false">IF($A147="","",TEXT($A147,"YYYY-MM"))</f>
        <v/>
      </c>
      <c r="G147" s="19" t="str">
        <f aca="false">IF($A147="","",TEXT(YEAR($A147),"0000")&amp;"-W"&amp;TEXT(WEEKNUM($A147,2),"00"))</f>
        <v/>
      </c>
      <c r="H147" s="19" t="str">
        <f aca="false">IF($C147="","",IFERROR(INDEX(Categories!$B$2:$B$29,MATCH($C147,Categories!$A$2:$A$29,0)),""))</f>
        <v/>
      </c>
    </row>
    <row r="148" customFormat="false" ht="15" hidden="false" customHeight="false" outlineLevel="0" collapsed="false">
      <c r="A148" s="21"/>
      <c r="B148" s="22"/>
      <c r="C148" s="22"/>
      <c r="D148" s="22"/>
      <c r="E148" s="23"/>
      <c r="F148" s="19" t="str">
        <f aca="false">IF($A148="","",TEXT($A148,"YYYY-MM"))</f>
        <v/>
      </c>
      <c r="G148" s="19" t="str">
        <f aca="false">IF($A148="","",TEXT(YEAR($A148),"0000")&amp;"-W"&amp;TEXT(WEEKNUM($A148,2),"00"))</f>
        <v/>
      </c>
      <c r="H148" s="19" t="str">
        <f aca="false">IF($C148="","",IFERROR(INDEX(Categories!$B$2:$B$29,MATCH($C148,Categories!$A$2:$A$29,0)),""))</f>
        <v/>
      </c>
    </row>
    <row r="149" customFormat="false" ht="15" hidden="false" customHeight="false" outlineLevel="0" collapsed="false">
      <c r="A149" s="21"/>
      <c r="B149" s="22"/>
      <c r="C149" s="22"/>
      <c r="D149" s="22"/>
      <c r="E149" s="23"/>
      <c r="F149" s="19" t="str">
        <f aca="false">IF($A149="","",TEXT($A149,"YYYY-MM"))</f>
        <v/>
      </c>
      <c r="G149" s="19" t="str">
        <f aca="false">IF($A149="","",TEXT(YEAR($A149),"0000")&amp;"-W"&amp;TEXT(WEEKNUM($A149,2),"00"))</f>
        <v/>
      </c>
      <c r="H149" s="19" t="str">
        <f aca="false">IF($C149="","",IFERROR(INDEX(Categories!$B$2:$B$29,MATCH($C149,Categories!$A$2:$A$29,0)),""))</f>
        <v/>
      </c>
    </row>
    <row r="150" customFormat="false" ht="15" hidden="false" customHeight="false" outlineLevel="0" collapsed="false">
      <c r="A150" s="21"/>
      <c r="B150" s="22"/>
      <c r="C150" s="22"/>
      <c r="D150" s="22"/>
      <c r="E150" s="23"/>
      <c r="F150" s="19" t="str">
        <f aca="false">IF($A150="","",TEXT($A150,"YYYY-MM"))</f>
        <v/>
      </c>
      <c r="G150" s="19" t="str">
        <f aca="false">IF($A150="","",TEXT(YEAR($A150),"0000")&amp;"-W"&amp;TEXT(WEEKNUM($A150,2),"00"))</f>
        <v/>
      </c>
      <c r="H150" s="19" t="str">
        <f aca="false">IF($C150="","",IFERROR(INDEX(Categories!$B$2:$B$29,MATCH($C150,Categories!$A$2:$A$29,0)),""))</f>
        <v/>
      </c>
    </row>
    <row r="151" customFormat="false" ht="15" hidden="false" customHeight="false" outlineLevel="0" collapsed="false">
      <c r="A151" s="21"/>
      <c r="B151" s="22"/>
      <c r="C151" s="22"/>
      <c r="D151" s="22"/>
      <c r="E151" s="23"/>
      <c r="F151" s="19" t="str">
        <f aca="false">IF($A151="","",TEXT($A151,"YYYY-MM"))</f>
        <v/>
      </c>
      <c r="G151" s="19" t="str">
        <f aca="false">IF($A151="","",TEXT(YEAR($A151),"0000")&amp;"-W"&amp;TEXT(WEEKNUM($A151,2),"00"))</f>
        <v/>
      </c>
      <c r="H151" s="19" t="str">
        <f aca="false">IF($C151="","",IFERROR(INDEX(Categories!$B$2:$B$29,MATCH($C151,Categories!$A$2:$A$29,0)),""))</f>
        <v/>
      </c>
    </row>
    <row r="152" customFormat="false" ht="15" hidden="false" customHeight="false" outlineLevel="0" collapsed="false">
      <c r="A152" s="21"/>
      <c r="B152" s="22"/>
      <c r="C152" s="22"/>
      <c r="D152" s="22"/>
      <c r="E152" s="23"/>
      <c r="F152" s="19" t="str">
        <f aca="false">IF($A152="","",TEXT($A152,"YYYY-MM"))</f>
        <v/>
      </c>
      <c r="G152" s="19" t="str">
        <f aca="false">IF($A152="","",TEXT(YEAR($A152),"0000")&amp;"-W"&amp;TEXT(WEEKNUM($A152,2),"00"))</f>
        <v/>
      </c>
      <c r="H152" s="19" t="str">
        <f aca="false">IF($C152="","",IFERROR(INDEX(Categories!$B$2:$B$29,MATCH($C152,Categories!$A$2:$A$29,0)),""))</f>
        <v/>
      </c>
    </row>
    <row r="153" customFormat="false" ht="15" hidden="false" customHeight="false" outlineLevel="0" collapsed="false">
      <c r="A153" s="21"/>
      <c r="B153" s="22"/>
      <c r="C153" s="22"/>
      <c r="D153" s="22"/>
      <c r="E153" s="23"/>
      <c r="F153" s="19" t="str">
        <f aca="false">IF($A153="","",TEXT($A153,"YYYY-MM"))</f>
        <v/>
      </c>
      <c r="G153" s="19" t="str">
        <f aca="false">IF($A153="","",TEXT(YEAR($A153),"0000")&amp;"-W"&amp;TEXT(WEEKNUM($A153,2),"00"))</f>
        <v/>
      </c>
      <c r="H153" s="19" t="str">
        <f aca="false">IF($C153="","",IFERROR(INDEX(Categories!$B$2:$B$29,MATCH($C153,Categories!$A$2:$A$29,0)),""))</f>
        <v/>
      </c>
    </row>
    <row r="154" customFormat="false" ht="15" hidden="false" customHeight="false" outlineLevel="0" collapsed="false">
      <c r="A154" s="21"/>
      <c r="B154" s="22"/>
      <c r="C154" s="22"/>
      <c r="D154" s="22"/>
      <c r="E154" s="23"/>
      <c r="F154" s="19" t="str">
        <f aca="false">IF($A154="","",TEXT($A154,"YYYY-MM"))</f>
        <v/>
      </c>
      <c r="G154" s="19" t="str">
        <f aca="false">IF($A154="","",TEXT(YEAR($A154),"0000")&amp;"-W"&amp;TEXT(WEEKNUM($A154,2),"00"))</f>
        <v/>
      </c>
      <c r="H154" s="19" t="str">
        <f aca="false">IF($C154="","",IFERROR(INDEX(Categories!$B$2:$B$29,MATCH($C154,Categories!$A$2:$A$29,0)),""))</f>
        <v/>
      </c>
    </row>
    <row r="155" customFormat="false" ht="15" hidden="false" customHeight="false" outlineLevel="0" collapsed="false">
      <c r="A155" s="21"/>
      <c r="B155" s="22"/>
      <c r="C155" s="22"/>
      <c r="D155" s="22"/>
      <c r="E155" s="23"/>
      <c r="F155" s="19" t="str">
        <f aca="false">IF($A155="","",TEXT($A155,"YYYY-MM"))</f>
        <v/>
      </c>
      <c r="G155" s="19" t="str">
        <f aca="false">IF($A155="","",TEXT(YEAR($A155),"0000")&amp;"-W"&amp;TEXT(WEEKNUM($A155,2),"00"))</f>
        <v/>
      </c>
      <c r="H155" s="19" t="str">
        <f aca="false">IF($C155="","",IFERROR(INDEX(Categories!$B$2:$B$29,MATCH($C155,Categories!$A$2:$A$29,0)),""))</f>
        <v/>
      </c>
    </row>
    <row r="156" customFormat="false" ht="15" hidden="false" customHeight="false" outlineLevel="0" collapsed="false">
      <c r="A156" s="21"/>
      <c r="B156" s="22"/>
      <c r="C156" s="22"/>
      <c r="D156" s="22"/>
      <c r="E156" s="23"/>
      <c r="F156" s="19" t="str">
        <f aca="false">IF($A156="","",TEXT($A156,"YYYY-MM"))</f>
        <v/>
      </c>
      <c r="G156" s="19" t="str">
        <f aca="false">IF($A156="","",TEXT(YEAR($A156),"0000")&amp;"-W"&amp;TEXT(WEEKNUM($A156,2),"00"))</f>
        <v/>
      </c>
      <c r="H156" s="19" t="str">
        <f aca="false">IF($C156="","",IFERROR(INDEX(Categories!$B$2:$B$29,MATCH($C156,Categories!$A$2:$A$29,0)),""))</f>
        <v/>
      </c>
    </row>
    <row r="157" customFormat="false" ht="15" hidden="false" customHeight="false" outlineLevel="0" collapsed="false">
      <c r="A157" s="21"/>
      <c r="B157" s="22"/>
      <c r="C157" s="22"/>
      <c r="D157" s="22"/>
      <c r="E157" s="23"/>
      <c r="F157" s="19" t="str">
        <f aca="false">IF($A157="","",TEXT($A157,"YYYY-MM"))</f>
        <v/>
      </c>
      <c r="G157" s="19" t="str">
        <f aca="false">IF($A157="","",TEXT(YEAR($A157),"0000")&amp;"-W"&amp;TEXT(WEEKNUM($A157,2),"00"))</f>
        <v/>
      </c>
      <c r="H157" s="19" t="str">
        <f aca="false">IF($C157="","",IFERROR(INDEX(Categories!$B$2:$B$29,MATCH($C157,Categories!$A$2:$A$29,0)),""))</f>
        <v/>
      </c>
    </row>
    <row r="158" customFormat="false" ht="15" hidden="false" customHeight="false" outlineLevel="0" collapsed="false">
      <c r="A158" s="21"/>
      <c r="B158" s="22"/>
      <c r="C158" s="22"/>
      <c r="D158" s="22"/>
      <c r="E158" s="23"/>
      <c r="F158" s="19" t="str">
        <f aca="false">IF($A158="","",TEXT($A158,"YYYY-MM"))</f>
        <v/>
      </c>
      <c r="G158" s="19" t="str">
        <f aca="false">IF($A158="","",TEXT(YEAR($A158),"0000")&amp;"-W"&amp;TEXT(WEEKNUM($A158,2),"00"))</f>
        <v/>
      </c>
      <c r="H158" s="19" t="str">
        <f aca="false">IF($C158="","",IFERROR(INDEX(Categories!$B$2:$B$29,MATCH($C158,Categories!$A$2:$A$29,0)),""))</f>
        <v/>
      </c>
    </row>
    <row r="159" customFormat="false" ht="15" hidden="false" customHeight="false" outlineLevel="0" collapsed="false">
      <c r="A159" s="21"/>
      <c r="B159" s="22"/>
      <c r="C159" s="22"/>
      <c r="D159" s="22"/>
      <c r="E159" s="23"/>
      <c r="F159" s="19" t="str">
        <f aca="false">IF($A159="","",TEXT($A159,"YYYY-MM"))</f>
        <v/>
      </c>
      <c r="G159" s="19" t="str">
        <f aca="false">IF($A159="","",TEXT(YEAR($A159),"0000")&amp;"-W"&amp;TEXT(WEEKNUM($A159,2),"00"))</f>
        <v/>
      </c>
      <c r="H159" s="19" t="str">
        <f aca="false">IF($C159="","",IFERROR(INDEX(Categories!$B$2:$B$29,MATCH($C159,Categories!$A$2:$A$29,0)),""))</f>
        <v/>
      </c>
    </row>
    <row r="160" customFormat="false" ht="15" hidden="false" customHeight="false" outlineLevel="0" collapsed="false">
      <c r="A160" s="21"/>
      <c r="B160" s="22"/>
      <c r="C160" s="22"/>
      <c r="D160" s="22"/>
      <c r="E160" s="23"/>
      <c r="F160" s="19" t="str">
        <f aca="false">IF($A160="","",TEXT($A160,"YYYY-MM"))</f>
        <v/>
      </c>
      <c r="G160" s="19" t="str">
        <f aca="false">IF($A160="","",TEXT(YEAR($A160),"0000")&amp;"-W"&amp;TEXT(WEEKNUM($A160,2),"00"))</f>
        <v/>
      </c>
      <c r="H160" s="19" t="str">
        <f aca="false">IF($C160="","",IFERROR(INDEX(Categories!$B$2:$B$29,MATCH($C160,Categories!$A$2:$A$29,0)),""))</f>
        <v/>
      </c>
    </row>
    <row r="161" customFormat="false" ht="15" hidden="false" customHeight="false" outlineLevel="0" collapsed="false">
      <c r="A161" s="21"/>
      <c r="B161" s="22"/>
      <c r="C161" s="22"/>
      <c r="D161" s="22"/>
      <c r="E161" s="23"/>
      <c r="F161" s="19" t="str">
        <f aca="false">IF($A161="","",TEXT($A161,"YYYY-MM"))</f>
        <v/>
      </c>
      <c r="G161" s="19" t="str">
        <f aca="false">IF($A161="","",TEXT(YEAR($A161),"0000")&amp;"-W"&amp;TEXT(WEEKNUM($A161,2),"00"))</f>
        <v/>
      </c>
      <c r="H161" s="19" t="str">
        <f aca="false">IF($C161="","",IFERROR(INDEX(Categories!$B$2:$B$29,MATCH($C161,Categories!$A$2:$A$29,0)),""))</f>
        <v/>
      </c>
    </row>
    <row r="162" customFormat="false" ht="15" hidden="false" customHeight="false" outlineLevel="0" collapsed="false">
      <c r="A162" s="21"/>
      <c r="B162" s="22"/>
      <c r="C162" s="22"/>
      <c r="D162" s="22"/>
      <c r="E162" s="23"/>
      <c r="F162" s="19" t="str">
        <f aca="false">IF($A162="","",TEXT($A162,"YYYY-MM"))</f>
        <v/>
      </c>
      <c r="G162" s="19" t="str">
        <f aca="false">IF($A162="","",TEXT(YEAR($A162),"0000")&amp;"-W"&amp;TEXT(WEEKNUM($A162,2),"00"))</f>
        <v/>
      </c>
      <c r="H162" s="19" t="str">
        <f aca="false">IF($C162="","",IFERROR(INDEX(Categories!$B$2:$B$29,MATCH($C162,Categories!$A$2:$A$29,0)),""))</f>
        <v/>
      </c>
    </row>
    <row r="163" customFormat="false" ht="15" hidden="false" customHeight="false" outlineLevel="0" collapsed="false">
      <c r="A163" s="21"/>
      <c r="B163" s="22"/>
      <c r="C163" s="22"/>
      <c r="D163" s="22"/>
      <c r="E163" s="23"/>
      <c r="F163" s="19" t="str">
        <f aca="false">IF($A163="","",TEXT($A163,"YYYY-MM"))</f>
        <v/>
      </c>
      <c r="G163" s="19" t="str">
        <f aca="false">IF($A163="","",TEXT(YEAR($A163),"0000")&amp;"-W"&amp;TEXT(WEEKNUM($A163,2),"00"))</f>
        <v/>
      </c>
      <c r="H163" s="19" t="str">
        <f aca="false">IF($C163="","",IFERROR(INDEX(Categories!$B$2:$B$29,MATCH($C163,Categories!$A$2:$A$29,0)),""))</f>
        <v/>
      </c>
    </row>
    <row r="164" customFormat="false" ht="15" hidden="false" customHeight="false" outlineLevel="0" collapsed="false">
      <c r="A164" s="21"/>
      <c r="B164" s="22"/>
      <c r="C164" s="22"/>
      <c r="D164" s="22"/>
      <c r="E164" s="23"/>
      <c r="F164" s="19" t="str">
        <f aca="false">IF($A164="","",TEXT($A164,"YYYY-MM"))</f>
        <v/>
      </c>
      <c r="G164" s="19" t="str">
        <f aca="false">IF($A164="","",TEXT(YEAR($A164),"0000")&amp;"-W"&amp;TEXT(WEEKNUM($A164,2),"00"))</f>
        <v/>
      </c>
      <c r="H164" s="19" t="str">
        <f aca="false">IF($C164="","",IFERROR(INDEX(Categories!$B$2:$B$29,MATCH($C164,Categories!$A$2:$A$29,0)),""))</f>
        <v/>
      </c>
    </row>
    <row r="165" customFormat="false" ht="15" hidden="false" customHeight="false" outlineLevel="0" collapsed="false">
      <c r="A165" s="21"/>
      <c r="B165" s="22"/>
      <c r="C165" s="22"/>
      <c r="D165" s="22"/>
      <c r="E165" s="23"/>
      <c r="F165" s="19" t="str">
        <f aca="false">IF($A165="","",TEXT($A165,"YYYY-MM"))</f>
        <v/>
      </c>
      <c r="G165" s="19" t="str">
        <f aca="false">IF($A165="","",TEXT(YEAR($A165),"0000")&amp;"-W"&amp;TEXT(WEEKNUM($A165,2),"00"))</f>
        <v/>
      </c>
      <c r="H165" s="19" t="str">
        <f aca="false">IF($C165="","",IFERROR(INDEX(Categories!$B$2:$B$29,MATCH($C165,Categories!$A$2:$A$29,0)),""))</f>
        <v/>
      </c>
    </row>
    <row r="166" customFormat="false" ht="15" hidden="false" customHeight="false" outlineLevel="0" collapsed="false">
      <c r="A166" s="21"/>
      <c r="B166" s="22"/>
      <c r="C166" s="22"/>
      <c r="D166" s="22"/>
      <c r="E166" s="23"/>
      <c r="F166" s="19" t="str">
        <f aca="false">IF($A166="","",TEXT($A166,"YYYY-MM"))</f>
        <v/>
      </c>
      <c r="G166" s="19" t="str">
        <f aca="false">IF($A166="","",TEXT(YEAR($A166),"0000")&amp;"-W"&amp;TEXT(WEEKNUM($A166,2),"00"))</f>
        <v/>
      </c>
      <c r="H166" s="19" t="str">
        <f aca="false">IF($C166="","",IFERROR(INDEX(Categories!$B$2:$B$29,MATCH($C166,Categories!$A$2:$A$29,0)),""))</f>
        <v/>
      </c>
    </row>
    <row r="167" customFormat="false" ht="15" hidden="false" customHeight="false" outlineLevel="0" collapsed="false">
      <c r="A167" s="21"/>
      <c r="B167" s="22"/>
      <c r="C167" s="22"/>
      <c r="D167" s="22"/>
      <c r="E167" s="23"/>
      <c r="F167" s="19" t="str">
        <f aca="false">IF($A167="","",TEXT($A167,"YYYY-MM"))</f>
        <v/>
      </c>
      <c r="G167" s="19" t="str">
        <f aca="false">IF($A167="","",TEXT(YEAR($A167),"0000")&amp;"-W"&amp;TEXT(WEEKNUM($A167,2),"00"))</f>
        <v/>
      </c>
      <c r="H167" s="19" t="str">
        <f aca="false">IF($C167="","",IFERROR(INDEX(Categories!$B$2:$B$29,MATCH($C167,Categories!$A$2:$A$29,0)),""))</f>
        <v/>
      </c>
    </row>
    <row r="168" customFormat="false" ht="15" hidden="false" customHeight="false" outlineLevel="0" collapsed="false">
      <c r="A168" s="21"/>
      <c r="B168" s="22"/>
      <c r="C168" s="22"/>
      <c r="D168" s="22"/>
      <c r="E168" s="23"/>
      <c r="F168" s="19" t="str">
        <f aca="false">IF($A168="","",TEXT($A168,"YYYY-MM"))</f>
        <v/>
      </c>
      <c r="G168" s="19" t="str">
        <f aca="false">IF($A168="","",TEXT(YEAR($A168),"0000")&amp;"-W"&amp;TEXT(WEEKNUM($A168,2),"00"))</f>
        <v/>
      </c>
      <c r="H168" s="19" t="str">
        <f aca="false">IF($C168="","",IFERROR(INDEX(Categories!$B$2:$B$29,MATCH($C168,Categories!$A$2:$A$29,0)),""))</f>
        <v/>
      </c>
    </row>
    <row r="169" customFormat="false" ht="15" hidden="false" customHeight="false" outlineLevel="0" collapsed="false">
      <c r="A169" s="21"/>
      <c r="B169" s="22"/>
      <c r="C169" s="22"/>
      <c r="D169" s="22"/>
      <c r="E169" s="23"/>
      <c r="F169" s="19" t="str">
        <f aca="false">IF($A169="","",TEXT($A169,"YYYY-MM"))</f>
        <v/>
      </c>
      <c r="G169" s="19" t="str">
        <f aca="false">IF($A169="","",TEXT(YEAR($A169),"0000")&amp;"-W"&amp;TEXT(WEEKNUM($A169,2),"00"))</f>
        <v/>
      </c>
      <c r="H169" s="19" t="str">
        <f aca="false">IF($C169="","",IFERROR(INDEX(Categories!$B$2:$B$29,MATCH($C169,Categories!$A$2:$A$29,0)),""))</f>
        <v/>
      </c>
    </row>
    <row r="170" customFormat="false" ht="15" hidden="false" customHeight="false" outlineLevel="0" collapsed="false">
      <c r="A170" s="21"/>
      <c r="B170" s="22"/>
      <c r="C170" s="22"/>
      <c r="D170" s="22"/>
      <c r="E170" s="23"/>
      <c r="F170" s="19" t="str">
        <f aca="false">IF($A170="","",TEXT($A170,"YYYY-MM"))</f>
        <v/>
      </c>
      <c r="G170" s="19" t="str">
        <f aca="false">IF($A170="","",TEXT(YEAR($A170),"0000")&amp;"-W"&amp;TEXT(WEEKNUM($A170,2),"00"))</f>
        <v/>
      </c>
      <c r="H170" s="19" t="str">
        <f aca="false">IF($C170="","",IFERROR(INDEX(Categories!$B$2:$B$29,MATCH($C170,Categories!$A$2:$A$29,0)),""))</f>
        <v/>
      </c>
    </row>
    <row r="171" customFormat="false" ht="15" hidden="false" customHeight="false" outlineLevel="0" collapsed="false">
      <c r="A171" s="21"/>
      <c r="B171" s="22"/>
      <c r="C171" s="22"/>
      <c r="D171" s="22"/>
      <c r="E171" s="23"/>
      <c r="F171" s="19" t="str">
        <f aca="false">IF($A171="","",TEXT($A171,"YYYY-MM"))</f>
        <v/>
      </c>
      <c r="G171" s="19" t="str">
        <f aca="false">IF($A171="","",TEXT(YEAR($A171),"0000")&amp;"-W"&amp;TEXT(WEEKNUM($A171,2),"00"))</f>
        <v/>
      </c>
      <c r="H171" s="19" t="str">
        <f aca="false">IF($C171="","",IFERROR(INDEX(Categories!$B$2:$B$29,MATCH($C171,Categories!$A$2:$A$29,0)),""))</f>
        <v/>
      </c>
    </row>
    <row r="172" customFormat="false" ht="15" hidden="false" customHeight="false" outlineLevel="0" collapsed="false">
      <c r="A172" s="21"/>
      <c r="B172" s="22"/>
      <c r="C172" s="22"/>
      <c r="D172" s="22"/>
      <c r="E172" s="23"/>
      <c r="F172" s="19" t="str">
        <f aca="false">IF($A172="","",TEXT($A172,"YYYY-MM"))</f>
        <v/>
      </c>
      <c r="G172" s="19" t="str">
        <f aca="false">IF($A172="","",TEXT(YEAR($A172),"0000")&amp;"-W"&amp;TEXT(WEEKNUM($A172,2),"00"))</f>
        <v/>
      </c>
      <c r="H172" s="19" t="str">
        <f aca="false">IF($C172="","",IFERROR(INDEX(Categories!$B$2:$B$29,MATCH($C172,Categories!$A$2:$A$29,0)),""))</f>
        <v/>
      </c>
    </row>
    <row r="173" customFormat="false" ht="15" hidden="false" customHeight="false" outlineLevel="0" collapsed="false">
      <c r="A173" s="21"/>
      <c r="B173" s="22"/>
      <c r="C173" s="22"/>
      <c r="D173" s="22"/>
      <c r="E173" s="23"/>
      <c r="F173" s="19" t="str">
        <f aca="false">IF($A173="","",TEXT($A173,"YYYY-MM"))</f>
        <v/>
      </c>
      <c r="G173" s="19" t="str">
        <f aca="false">IF($A173="","",TEXT(YEAR($A173),"0000")&amp;"-W"&amp;TEXT(WEEKNUM($A173,2),"00"))</f>
        <v/>
      </c>
      <c r="H173" s="19" t="str">
        <f aca="false">IF($C173="","",IFERROR(INDEX(Categories!$B$2:$B$29,MATCH($C173,Categories!$A$2:$A$29,0)),""))</f>
        <v/>
      </c>
    </row>
    <row r="174" customFormat="false" ht="15" hidden="false" customHeight="false" outlineLevel="0" collapsed="false">
      <c r="A174" s="21"/>
      <c r="B174" s="22"/>
      <c r="C174" s="22"/>
      <c r="D174" s="22"/>
      <c r="E174" s="23"/>
      <c r="F174" s="19" t="str">
        <f aca="false">IF($A174="","",TEXT($A174,"YYYY-MM"))</f>
        <v/>
      </c>
      <c r="G174" s="19" t="str">
        <f aca="false">IF($A174="","",TEXT(YEAR($A174),"0000")&amp;"-W"&amp;TEXT(WEEKNUM($A174,2),"00"))</f>
        <v/>
      </c>
      <c r="H174" s="19" t="str">
        <f aca="false">IF($C174="","",IFERROR(INDEX(Categories!$B$2:$B$29,MATCH($C174,Categories!$A$2:$A$29,0)),""))</f>
        <v/>
      </c>
    </row>
    <row r="175" customFormat="false" ht="15" hidden="false" customHeight="false" outlineLevel="0" collapsed="false">
      <c r="A175" s="21"/>
      <c r="B175" s="22"/>
      <c r="C175" s="22"/>
      <c r="D175" s="22"/>
      <c r="E175" s="23"/>
      <c r="F175" s="19" t="str">
        <f aca="false">IF($A175="","",TEXT($A175,"YYYY-MM"))</f>
        <v/>
      </c>
      <c r="G175" s="19" t="str">
        <f aca="false">IF($A175="","",TEXT(YEAR($A175),"0000")&amp;"-W"&amp;TEXT(WEEKNUM($A175,2),"00"))</f>
        <v/>
      </c>
      <c r="H175" s="19" t="str">
        <f aca="false">IF($C175="","",IFERROR(INDEX(Categories!$B$2:$B$29,MATCH($C175,Categories!$A$2:$A$29,0)),""))</f>
        <v/>
      </c>
    </row>
    <row r="176" customFormat="false" ht="15" hidden="false" customHeight="false" outlineLevel="0" collapsed="false">
      <c r="A176" s="21"/>
      <c r="B176" s="22"/>
      <c r="C176" s="22"/>
      <c r="D176" s="22"/>
      <c r="E176" s="23"/>
      <c r="F176" s="19" t="str">
        <f aca="false">IF($A176="","",TEXT($A176,"YYYY-MM"))</f>
        <v/>
      </c>
      <c r="G176" s="19" t="str">
        <f aca="false">IF($A176="","",TEXT(YEAR($A176),"0000")&amp;"-W"&amp;TEXT(WEEKNUM($A176,2),"00"))</f>
        <v/>
      </c>
      <c r="H176" s="19" t="str">
        <f aca="false">IF($C176="","",IFERROR(INDEX(Categories!$B$2:$B$29,MATCH($C176,Categories!$A$2:$A$29,0)),""))</f>
        <v/>
      </c>
    </row>
    <row r="177" customFormat="false" ht="15" hidden="false" customHeight="false" outlineLevel="0" collapsed="false">
      <c r="A177" s="21"/>
      <c r="B177" s="22"/>
      <c r="C177" s="22"/>
      <c r="D177" s="22"/>
      <c r="E177" s="23"/>
      <c r="F177" s="19" t="str">
        <f aca="false">IF($A177="","",TEXT($A177,"YYYY-MM"))</f>
        <v/>
      </c>
      <c r="G177" s="19" t="str">
        <f aca="false">IF($A177="","",TEXT(YEAR($A177),"0000")&amp;"-W"&amp;TEXT(WEEKNUM($A177,2),"00"))</f>
        <v/>
      </c>
      <c r="H177" s="19" t="str">
        <f aca="false">IF($C177="","",IFERROR(INDEX(Categories!$B$2:$B$29,MATCH($C177,Categories!$A$2:$A$29,0)),""))</f>
        <v/>
      </c>
    </row>
    <row r="178" customFormat="false" ht="15" hidden="false" customHeight="false" outlineLevel="0" collapsed="false">
      <c r="A178" s="21"/>
      <c r="B178" s="22"/>
      <c r="C178" s="22"/>
      <c r="D178" s="22"/>
      <c r="E178" s="23"/>
      <c r="F178" s="19" t="str">
        <f aca="false">IF($A178="","",TEXT($A178,"YYYY-MM"))</f>
        <v/>
      </c>
      <c r="G178" s="19" t="str">
        <f aca="false">IF($A178="","",TEXT(YEAR($A178),"0000")&amp;"-W"&amp;TEXT(WEEKNUM($A178,2),"00"))</f>
        <v/>
      </c>
      <c r="H178" s="19" t="str">
        <f aca="false">IF($C178="","",IFERROR(INDEX(Categories!$B$2:$B$29,MATCH($C178,Categories!$A$2:$A$29,0)),""))</f>
        <v/>
      </c>
    </row>
    <row r="179" customFormat="false" ht="15" hidden="false" customHeight="false" outlineLevel="0" collapsed="false">
      <c r="A179" s="21"/>
      <c r="B179" s="22"/>
      <c r="C179" s="22"/>
      <c r="D179" s="22"/>
      <c r="E179" s="23"/>
      <c r="F179" s="19" t="str">
        <f aca="false">IF($A179="","",TEXT($A179,"YYYY-MM"))</f>
        <v/>
      </c>
      <c r="G179" s="19" t="str">
        <f aca="false">IF($A179="","",TEXT(YEAR($A179),"0000")&amp;"-W"&amp;TEXT(WEEKNUM($A179,2),"00"))</f>
        <v/>
      </c>
      <c r="H179" s="19" t="str">
        <f aca="false">IF($C179="","",IFERROR(INDEX(Categories!$B$2:$B$29,MATCH($C179,Categories!$A$2:$A$29,0)),""))</f>
        <v/>
      </c>
    </row>
    <row r="180" customFormat="false" ht="15" hidden="false" customHeight="false" outlineLevel="0" collapsed="false">
      <c r="A180" s="21"/>
      <c r="B180" s="22"/>
      <c r="C180" s="22"/>
      <c r="D180" s="22"/>
      <c r="E180" s="23"/>
      <c r="F180" s="19" t="str">
        <f aca="false">IF($A180="","",TEXT($A180,"YYYY-MM"))</f>
        <v/>
      </c>
      <c r="G180" s="19" t="str">
        <f aca="false">IF($A180="","",TEXT(YEAR($A180),"0000")&amp;"-W"&amp;TEXT(WEEKNUM($A180,2),"00"))</f>
        <v/>
      </c>
      <c r="H180" s="19" t="str">
        <f aca="false">IF($C180="","",IFERROR(INDEX(Categories!$B$2:$B$29,MATCH($C180,Categories!$A$2:$A$29,0)),""))</f>
        <v/>
      </c>
    </row>
    <row r="181" customFormat="false" ht="15" hidden="false" customHeight="false" outlineLevel="0" collapsed="false">
      <c r="A181" s="21"/>
      <c r="B181" s="22"/>
      <c r="C181" s="22"/>
      <c r="D181" s="22"/>
      <c r="E181" s="23"/>
      <c r="F181" s="19" t="str">
        <f aca="false">IF($A181="","",TEXT($A181,"YYYY-MM"))</f>
        <v/>
      </c>
      <c r="G181" s="19" t="str">
        <f aca="false">IF($A181="","",TEXT(YEAR($A181),"0000")&amp;"-W"&amp;TEXT(WEEKNUM($A181,2),"00"))</f>
        <v/>
      </c>
      <c r="H181" s="19" t="str">
        <f aca="false">IF($C181="","",IFERROR(INDEX(Categories!$B$2:$B$29,MATCH($C181,Categories!$A$2:$A$29,0)),""))</f>
        <v/>
      </c>
    </row>
    <row r="182" customFormat="false" ht="15" hidden="false" customHeight="false" outlineLevel="0" collapsed="false">
      <c r="A182" s="21"/>
      <c r="B182" s="22"/>
      <c r="C182" s="22"/>
      <c r="D182" s="22"/>
      <c r="E182" s="23"/>
      <c r="F182" s="19" t="str">
        <f aca="false">IF($A182="","",TEXT($A182,"YYYY-MM"))</f>
        <v/>
      </c>
      <c r="G182" s="19" t="str">
        <f aca="false">IF($A182="","",TEXT(YEAR($A182),"0000")&amp;"-W"&amp;TEXT(WEEKNUM($A182,2),"00"))</f>
        <v/>
      </c>
      <c r="H182" s="19" t="str">
        <f aca="false">IF($C182="","",IFERROR(INDEX(Categories!$B$2:$B$29,MATCH($C182,Categories!$A$2:$A$29,0)),""))</f>
        <v/>
      </c>
    </row>
    <row r="183" customFormat="false" ht="15" hidden="false" customHeight="false" outlineLevel="0" collapsed="false">
      <c r="A183" s="21"/>
      <c r="B183" s="22"/>
      <c r="C183" s="22"/>
      <c r="D183" s="22"/>
      <c r="E183" s="23"/>
      <c r="F183" s="19" t="str">
        <f aca="false">IF($A183="","",TEXT($A183,"YYYY-MM"))</f>
        <v/>
      </c>
      <c r="G183" s="19" t="str">
        <f aca="false">IF($A183="","",TEXT(YEAR($A183),"0000")&amp;"-W"&amp;TEXT(WEEKNUM($A183,2),"00"))</f>
        <v/>
      </c>
      <c r="H183" s="19" t="str">
        <f aca="false">IF($C183="","",IFERROR(INDEX(Categories!$B$2:$B$29,MATCH($C183,Categories!$A$2:$A$29,0)),""))</f>
        <v/>
      </c>
    </row>
    <row r="184" customFormat="false" ht="15" hidden="false" customHeight="false" outlineLevel="0" collapsed="false">
      <c r="A184" s="21"/>
      <c r="B184" s="22"/>
      <c r="C184" s="22"/>
      <c r="D184" s="22"/>
      <c r="E184" s="23"/>
      <c r="F184" s="19" t="str">
        <f aca="false">IF($A184="","",TEXT($A184,"YYYY-MM"))</f>
        <v/>
      </c>
      <c r="G184" s="19" t="str">
        <f aca="false">IF($A184="","",TEXT(YEAR($A184),"0000")&amp;"-W"&amp;TEXT(WEEKNUM($A184,2),"00"))</f>
        <v/>
      </c>
      <c r="H184" s="19" t="str">
        <f aca="false">IF($C184="","",IFERROR(INDEX(Categories!$B$2:$B$29,MATCH($C184,Categories!$A$2:$A$29,0)),""))</f>
        <v/>
      </c>
    </row>
    <row r="185" customFormat="false" ht="15" hidden="false" customHeight="false" outlineLevel="0" collapsed="false">
      <c r="A185" s="21"/>
      <c r="B185" s="22"/>
      <c r="C185" s="22"/>
      <c r="D185" s="22"/>
      <c r="E185" s="23"/>
      <c r="F185" s="19" t="str">
        <f aca="false">IF($A185="","",TEXT($A185,"YYYY-MM"))</f>
        <v/>
      </c>
      <c r="G185" s="19" t="str">
        <f aca="false">IF($A185="","",TEXT(YEAR($A185),"0000")&amp;"-W"&amp;TEXT(WEEKNUM($A185,2),"00"))</f>
        <v/>
      </c>
      <c r="H185" s="19" t="str">
        <f aca="false">IF($C185="","",IFERROR(INDEX(Categories!$B$2:$B$29,MATCH($C185,Categories!$A$2:$A$29,0)),""))</f>
        <v/>
      </c>
    </row>
    <row r="186" customFormat="false" ht="15" hidden="false" customHeight="false" outlineLevel="0" collapsed="false">
      <c r="A186" s="21"/>
      <c r="B186" s="22"/>
      <c r="C186" s="22"/>
      <c r="D186" s="22"/>
      <c r="E186" s="23"/>
      <c r="F186" s="19" t="str">
        <f aca="false">IF($A186="","",TEXT($A186,"YYYY-MM"))</f>
        <v/>
      </c>
      <c r="G186" s="19" t="str">
        <f aca="false">IF($A186="","",TEXT(YEAR($A186),"0000")&amp;"-W"&amp;TEXT(WEEKNUM($A186,2),"00"))</f>
        <v/>
      </c>
      <c r="H186" s="19" t="str">
        <f aca="false">IF($C186="","",IFERROR(INDEX(Categories!$B$2:$B$29,MATCH($C186,Categories!$A$2:$A$29,0)),""))</f>
        <v/>
      </c>
    </row>
    <row r="187" customFormat="false" ht="15" hidden="false" customHeight="false" outlineLevel="0" collapsed="false">
      <c r="A187" s="21"/>
      <c r="B187" s="22"/>
      <c r="C187" s="22"/>
      <c r="D187" s="22"/>
      <c r="E187" s="23"/>
      <c r="F187" s="19" t="str">
        <f aca="false">IF($A187="","",TEXT($A187,"YYYY-MM"))</f>
        <v/>
      </c>
      <c r="G187" s="19" t="str">
        <f aca="false">IF($A187="","",TEXT(YEAR($A187),"0000")&amp;"-W"&amp;TEXT(WEEKNUM($A187,2),"00"))</f>
        <v/>
      </c>
      <c r="H187" s="19" t="str">
        <f aca="false">IF($C187="","",IFERROR(INDEX(Categories!$B$2:$B$29,MATCH($C187,Categories!$A$2:$A$29,0)),""))</f>
        <v/>
      </c>
    </row>
    <row r="188" customFormat="false" ht="15" hidden="false" customHeight="false" outlineLevel="0" collapsed="false">
      <c r="A188" s="21"/>
      <c r="B188" s="22"/>
      <c r="C188" s="22"/>
      <c r="D188" s="22"/>
      <c r="E188" s="23"/>
      <c r="F188" s="19" t="str">
        <f aca="false">IF($A188="","",TEXT($A188,"YYYY-MM"))</f>
        <v/>
      </c>
      <c r="G188" s="19" t="str">
        <f aca="false">IF($A188="","",TEXT(YEAR($A188),"0000")&amp;"-W"&amp;TEXT(WEEKNUM($A188,2),"00"))</f>
        <v/>
      </c>
      <c r="H188" s="19" t="str">
        <f aca="false">IF($C188="","",IFERROR(INDEX(Categories!$B$2:$B$29,MATCH($C188,Categories!$A$2:$A$29,0)),""))</f>
        <v/>
      </c>
    </row>
    <row r="189" customFormat="false" ht="15" hidden="false" customHeight="false" outlineLevel="0" collapsed="false">
      <c r="A189" s="21"/>
      <c r="B189" s="22"/>
      <c r="C189" s="22"/>
      <c r="D189" s="22"/>
      <c r="E189" s="23"/>
      <c r="F189" s="19" t="str">
        <f aca="false">IF($A189="","",TEXT($A189,"YYYY-MM"))</f>
        <v/>
      </c>
      <c r="G189" s="19" t="str">
        <f aca="false">IF($A189="","",TEXT(YEAR($A189),"0000")&amp;"-W"&amp;TEXT(WEEKNUM($A189,2),"00"))</f>
        <v/>
      </c>
      <c r="H189" s="19" t="str">
        <f aca="false">IF($C189="","",IFERROR(INDEX(Categories!$B$2:$B$29,MATCH($C189,Categories!$A$2:$A$29,0)),""))</f>
        <v/>
      </c>
    </row>
    <row r="190" customFormat="false" ht="15" hidden="false" customHeight="false" outlineLevel="0" collapsed="false">
      <c r="A190" s="21"/>
      <c r="B190" s="22"/>
      <c r="C190" s="22"/>
      <c r="D190" s="22"/>
      <c r="E190" s="23"/>
      <c r="F190" s="19" t="str">
        <f aca="false">IF($A190="","",TEXT($A190,"YYYY-MM"))</f>
        <v/>
      </c>
      <c r="G190" s="19" t="str">
        <f aca="false">IF($A190="","",TEXT(YEAR($A190),"0000")&amp;"-W"&amp;TEXT(WEEKNUM($A190,2),"00"))</f>
        <v/>
      </c>
      <c r="H190" s="19" t="str">
        <f aca="false">IF($C190="","",IFERROR(INDEX(Categories!$B$2:$B$29,MATCH($C190,Categories!$A$2:$A$29,0)),""))</f>
        <v/>
      </c>
    </row>
    <row r="191" customFormat="false" ht="15" hidden="false" customHeight="false" outlineLevel="0" collapsed="false">
      <c r="A191" s="21"/>
      <c r="B191" s="22"/>
      <c r="C191" s="22"/>
      <c r="D191" s="22"/>
      <c r="E191" s="23"/>
      <c r="F191" s="19" t="str">
        <f aca="false">IF($A191="","",TEXT($A191,"YYYY-MM"))</f>
        <v/>
      </c>
      <c r="G191" s="19" t="str">
        <f aca="false">IF($A191="","",TEXT(YEAR($A191),"0000")&amp;"-W"&amp;TEXT(WEEKNUM($A191,2),"00"))</f>
        <v/>
      </c>
      <c r="H191" s="19" t="str">
        <f aca="false">IF($C191="","",IFERROR(INDEX(Categories!$B$2:$B$29,MATCH($C191,Categories!$A$2:$A$29,0)),""))</f>
        <v/>
      </c>
    </row>
    <row r="192" customFormat="false" ht="15" hidden="false" customHeight="false" outlineLevel="0" collapsed="false">
      <c r="A192" s="21"/>
      <c r="B192" s="22"/>
      <c r="C192" s="22"/>
      <c r="D192" s="22"/>
      <c r="E192" s="23"/>
      <c r="F192" s="19" t="str">
        <f aca="false">IF($A192="","",TEXT($A192,"YYYY-MM"))</f>
        <v/>
      </c>
      <c r="G192" s="19" t="str">
        <f aca="false">IF($A192="","",TEXT(YEAR($A192),"0000")&amp;"-W"&amp;TEXT(WEEKNUM($A192,2),"00"))</f>
        <v/>
      </c>
      <c r="H192" s="19" t="str">
        <f aca="false">IF($C192="","",IFERROR(INDEX(Categories!$B$2:$B$29,MATCH($C192,Categories!$A$2:$A$29,0)),""))</f>
        <v/>
      </c>
    </row>
    <row r="193" customFormat="false" ht="15" hidden="false" customHeight="false" outlineLevel="0" collapsed="false">
      <c r="A193" s="21"/>
      <c r="B193" s="22"/>
      <c r="C193" s="22"/>
      <c r="D193" s="22"/>
      <c r="E193" s="23"/>
      <c r="F193" s="19" t="str">
        <f aca="false">IF($A193="","",TEXT($A193,"YYYY-MM"))</f>
        <v/>
      </c>
      <c r="G193" s="19" t="str">
        <f aca="false">IF($A193="","",TEXT(YEAR($A193),"0000")&amp;"-W"&amp;TEXT(WEEKNUM($A193,2),"00"))</f>
        <v/>
      </c>
      <c r="H193" s="19" t="str">
        <f aca="false">IF($C193="","",IFERROR(INDEX(Categories!$B$2:$B$29,MATCH($C193,Categories!$A$2:$A$29,0)),""))</f>
        <v/>
      </c>
    </row>
    <row r="194" customFormat="false" ht="15" hidden="false" customHeight="false" outlineLevel="0" collapsed="false">
      <c r="A194" s="21"/>
      <c r="B194" s="22"/>
      <c r="C194" s="22"/>
      <c r="D194" s="22"/>
      <c r="E194" s="23"/>
      <c r="F194" s="19" t="str">
        <f aca="false">IF($A194="","",TEXT($A194,"YYYY-MM"))</f>
        <v/>
      </c>
      <c r="G194" s="19" t="str">
        <f aca="false">IF($A194="","",TEXT(YEAR($A194),"0000")&amp;"-W"&amp;TEXT(WEEKNUM($A194,2),"00"))</f>
        <v/>
      </c>
      <c r="H194" s="19" t="str">
        <f aca="false">IF($C194="","",IFERROR(INDEX(Categories!$B$2:$B$29,MATCH($C194,Categories!$A$2:$A$29,0)),""))</f>
        <v/>
      </c>
    </row>
    <row r="195" customFormat="false" ht="15" hidden="false" customHeight="false" outlineLevel="0" collapsed="false">
      <c r="A195" s="21"/>
      <c r="B195" s="22"/>
      <c r="C195" s="22"/>
      <c r="D195" s="22"/>
      <c r="E195" s="23"/>
      <c r="F195" s="19" t="str">
        <f aca="false">IF($A195="","",TEXT($A195,"YYYY-MM"))</f>
        <v/>
      </c>
      <c r="G195" s="19" t="str">
        <f aca="false">IF($A195="","",TEXT(YEAR($A195),"0000")&amp;"-W"&amp;TEXT(WEEKNUM($A195,2),"00"))</f>
        <v/>
      </c>
      <c r="H195" s="19" t="str">
        <f aca="false">IF($C195="","",IFERROR(INDEX(Categories!$B$2:$B$29,MATCH($C195,Categories!$A$2:$A$29,0)),""))</f>
        <v/>
      </c>
    </row>
    <row r="196" customFormat="false" ht="15" hidden="false" customHeight="false" outlineLevel="0" collapsed="false">
      <c r="A196" s="21"/>
      <c r="B196" s="22"/>
      <c r="C196" s="22"/>
      <c r="D196" s="22"/>
      <c r="E196" s="23"/>
      <c r="F196" s="19" t="str">
        <f aca="false">IF($A196="","",TEXT($A196,"YYYY-MM"))</f>
        <v/>
      </c>
      <c r="G196" s="19" t="str">
        <f aca="false">IF($A196="","",TEXT(YEAR($A196),"0000")&amp;"-W"&amp;TEXT(WEEKNUM($A196,2),"00"))</f>
        <v/>
      </c>
      <c r="H196" s="19" t="str">
        <f aca="false">IF($C196="","",IFERROR(INDEX(Categories!$B$2:$B$29,MATCH($C196,Categories!$A$2:$A$29,0)),""))</f>
        <v/>
      </c>
    </row>
    <row r="197" customFormat="false" ht="15" hidden="false" customHeight="false" outlineLevel="0" collapsed="false">
      <c r="A197" s="21"/>
      <c r="B197" s="22"/>
      <c r="C197" s="22"/>
      <c r="D197" s="22"/>
      <c r="E197" s="23"/>
      <c r="F197" s="19" t="str">
        <f aca="false">IF($A197="","",TEXT($A197,"YYYY-MM"))</f>
        <v/>
      </c>
      <c r="G197" s="19" t="str">
        <f aca="false">IF($A197="","",TEXT(YEAR($A197),"0000")&amp;"-W"&amp;TEXT(WEEKNUM($A197,2),"00"))</f>
        <v/>
      </c>
      <c r="H197" s="19" t="str">
        <f aca="false">IF($C197="","",IFERROR(INDEX(Categories!$B$2:$B$29,MATCH($C197,Categories!$A$2:$A$29,0)),""))</f>
        <v/>
      </c>
    </row>
    <row r="198" customFormat="false" ht="15" hidden="false" customHeight="false" outlineLevel="0" collapsed="false">
      <c r="A198" s="21"/>
      <c r="B198" s="22"/>
      <c r="C198" s="22"/>
      <c r="D198" s="22"/>
      <c r="E198" s="23"/>
      <c r="F198" s="19" t="str">
        <f aca="false">IF($A198="","",TEXT($A198,"YYYY-MM"))</f>
        <v/>
      </c>
      <c r="G198" s="19" t="str">
        <f aca="false">IF($A198="","",TEXT(YEAR($A198),"0000")&amp;"-W"&amp;TEXT(WEEKNUM($A198,2),"00"))</f>
        <v/>
      </c>
      <c r="H198" s="19" t="str">
        <f aca="false">IF($C198="","",IFERROR(INDEX(Categories!$B$2:$B$29,MATCH($C198,Categories!$A$2:$A$29,0)),""))</f>
        <v/>
      </c>
    </row>
    <row r="199" customFormat="false" ht="15" hidden="false" customHeight="false" outlineLevel="0" collapsed="false">
      <c r="A199" s="21"/>
      <c r="B199" s="22"/>
      <c r="C199" s="22"/>
      <c r="D199" s="22"/>
      <c r="E199" s="23"/>
      <c r="F199" s="19" t="str">
        <f aca="false">IF($A199="","",TEXT($A199,"YYYY-MM"))</f>
        <v/>
      </c>
      <c r="G199" s="19" t="str">
        <f aca="false">IF($A199="","",TEXT(YEAR($A199),"0000")&amp;"-W"&amp;TEXT(WEEKNUM($A199,2),"00"))</f>
        <v/>
      </c>
      <c r="H199" s="19" t="str">
        <f aca="false">IF($C199="","",IFERROR(INDEX(Categories!$B$2:$B$29,MATCH($C199,Categories!$A$2:$A$29,0)),""))</f>
        <v/>
      </c>
    </row>
    <row r="200" customFormat="false" ht="15" hidden="false" customHeight="false" outlineLevel="0" collapsed="false">
      <c r="A200" s="21"/>
      <c r="B200" s="22"/>
      <c r="C200" s="22"/>
      <c r="D200" s="22"/>
      <c r="E200" s="23"/>
      <c r="F200" s="19" t="str">
        <f aca="false">IF($A200="","",TEXT($A200,"YYYY-MM"))</f>
        <v/>
      </c>
      <c r="G200" s="19" t="str">
        <f aca="false">IF($A200="","",TEXT(YEAR($A200),"0000")&amp;"-W"&amp;TEXT(WEEKNUM($A200,2),"00"))</f>
        <v/>
      </c>
      <c r="H200" s="19" t="str">
        <f aca="false">IF($C200="","",IFERROR(INDEX(Categories!$B$2:$B$29,MATCH($C200,Categories!$A$2:$A$29,0)),""))</f>
        <v/>
      </c>
    </row>
    <row r="201" customFormat="false" ht="15" hidden="false" customHeight="false" outlineLevel="0" collapsed="false">
      <c r="A201" s="21"/>
      <c r="B201" s="22"/>
      <c r="C201" s="22"/>
      <c r="D201" s="22"/>
      <c r="E201" s="23"/>
      <c r="F201" s="19" t="str">
        <f aca="false">IF($A201="","",TEXT($A201,"YYYY-MM"))</f>
        <v/>
      </c>
      <c r="G201" s="19" t="str">
        <f aca="false">IF($A201="","",TEXT(YEAR($A201),"0000")&amp;"-W"&amp;TEXT(WEEKNUM($A201,2),"00"))</f>
        <v/>
      </c>
      <c r="H201" s="19" t="str">
        <f aca="false">IF($C201="","",IFERROR(INDEX(Categories!$B$2:$B$29,MATCH($C201,Categories!$A$2:$A$29,0)),""))</f>
        <v/>
      </c>
    </row>
    <row r="202" customFormat="false" ht="15" hidden="false" customHeight="false" outlineLevel="0" collapsed="false">
      <c r="A202" s="21"/>
      <c r="B202" s="22"/>
      <c r="C202" s="22"/>
      <c r="D202" s="22"/>
      <c r="E202" s="23"/>
      <c r="F202" s="19" t="str">
        <f aca="false">IF($A202="","",TEXT($A202,"YYYY-MM"))</f>
        <v/>
      </c>
      <c r="G202" s="19" t="str">
        <f aca="false">IF($A202="","",TEXT(YEAR($A202),"0000")&amp;"-W"&amp;TEXT(WEEKNUM($A202,2),"00"))</f>
        <v/>
      </c>
      <c r="H202" s="19" t="str">
        <f aca="false">IF($C202="","",IFERROR(INDEX(Categories!$B$2:$B$29,MATCH($C202,Categories!$A$2:$A$29,0)),""))</f>
        <v/>
      </c>
    </row>
    <row r="203" customFormat="false" ht="15" hidden="false" customHeight="false" outlineLevel="0" collapsed="false">
      <c r="A203" s="21"/>
      <c r="B203" s="22"/>
      <c r="C203" s="22"/>
      <c r="D203" s="22"/>
      <c r="E203" s="23"/>
      <c r="F203" s="19" t="str">
        <f aca="false">IF($A203="","",TEXT($A203,"YYYY-MM"))</f>
        <v/>
      </c>
      <c r="G203" s="19" t="str">
        <f aca="false">IF($A203="","",TEXT(YEAR($A203),"0000")&amp;"-W"&amp;TEXT(WEEKNUM($A203,2),"00"))</f>
        <v/>
      </c>
      <c r="H203" s="19" t="str">
        <f aca="false">IF($C203="","",IFERROR(INDEX(Categories!$B$2:$B$29,MATCH($C203,Categories!$A$2:$A$29,0)),""))</f>
        <v/>
      </c>
    </row>
    <row r="204" customFormat="false" ht="15" hidden="false" customHeight="false" outlineLevel="0" collapsed="false">
      <c r="A204" s="21"/>
      <c r="B204" s="22"/>
      <c r="C204" s="22"/>
      <c r="D204" s="22"/>
      <c r="E204" s="23"/>
      <c r="F204" s="19" t="str">
        <f aca="false">IF($A204="","",TEXT($A204,"YYYY-MM"))</f>
        <v/>
      </c>
      <c r="G204" s="19" t="str">
        <f aca="false">IF($A204="","",TEXT(YEAR($A204),"0000")&amp;"-W"&amp;TEXT(WEEKNUM($A204,2),"00"))</f>
        <v/>
      </c>
      <c r="H204" s="19" t="str">
        <f aca="false">IF($C204="","",IFERROR(INDEX(Categories!$B$2:$B$29,MATCH($C204,Categories!$A$2:$A$29,0)),""))</f>
        <v/>
      </c>
    </row>
    <row r="205" customFormat="false" ht="15" hidden="false" customHeight="false" outlineLevel="0" collapsed="false">
      <c r="A205" s="21"/>
      <c r="B205" s="22"/>
      <c r="C205" s="22"/>
      <c r="D205" s="22"/>
      <c r="E205" s="23"/>
      <c r="F205" s="19" t="str">
        <f aca="false">IF($A205="","",TEXT($A205,"YYYY-MM"))</f>
        <v/>
      </c>
      <c r="G205" s="19" t="str">
        <f aca="false">IF($A205="","",TEXT(YEAR($A205),"0000")&amp;"-W"&amp;TEXT(WEEKNUM($A205,2),"00"))</f>
        <v/>
      </c>
      <c r="H205" s="19" t="str">
        <f aca="false">IF($C205="","",IFERROR(INDEX(Categories!$B$2:$B$29,MATCH($C205,Categories!$A$2:$A$29,0)),""))</f>
        <v/>
      </c>
    </row>
    <row r="206" customFormat="false" ht="15" hidden="false" customHeight="false" outlineLevel="0" collapsed="false">
      <c r="A206" s="21"/>
      <c r="B206" s="22"/>
      <c r="C206" s="22"/>
      <c r="D206" s="22"/>
      <c r="E206" s="23"/>
      <c r="F206" s="19" t="str">
        <f aca="false">IF($A206="","",TEXT($A206,"YYYY-MM"))</f>
        <v/>
      </c>
      <c r="G206" s="19" t="str">
        <f aca="false">IF($A206="","",TEXT(YEAR($A206),"0000")&amp;"-W"&amp;TEXT(WEEKNUM($A206,2),"00"))</f>
        <v/>
      </c>
      <c r="H206" s="19" t="str">
        <f aca="false">IF($C206="","",IFERROR(INDEX(Categories!$B$2:$B$29,MATCH($C206,Categories!$A$2:$A$29,0)),""))</f>
        <v/>
      </c>
    </row>
    <row r="207" customFormat="false" ht="15" hidden="false" customHeight="false" outlineLevel="0" collapsed="false">
      <c r="A207" s="21"/>
      <c r="B207" s="22"/>
      <c r="C207" s="22"/>
      <c r="D207" s="22"/>
      <c r="E207" s="23"/>
      <c r="F207" s="19" t="str">
        <f aca="false">IF($A207="","",TEXT($A207,"YYYY-MM"))</f>
        <v/>
      </c>
      <c r="G207" s="19" t="str">
        <f aca="false">IF($A207="","",TEXT(YEAR($A207),"0000")&amp;"-W"&amp;TEXT(WEEKNUM($A207,2),"00"))</f>
        <v/>
      </c>
      <c r="H207" s="19" t="str">
        <f aca="false">IF($C207="","",IFERROR(INDEX(Categories!$B$2:$B$29,MATCH($C207,Categories!$A$2:$A$29,0)),""))</f>
        <v/>
      </c>
    </row>
    <row r="208" customFormat="false" ht="15" hidden="false" customHeight="false" outlineLevel="0" collapsed="false">
      <c r="A208" s="21"/>
      <c r="B208" s="22"/>
      <c r="C208" s="22"/>
      <c r="D208" s="22"/>
      <c r="E208" s="23"/>
      <c r="F208" s="19" t="str">
        <f aca="false">IF($A208="","",TEXT($A208,"YYYY-MM"))</f>
        <v/>
      </c>
      <c r="G208" s="19" t="str">
        <f aca="false">IF($A208="","",TEXT(YEAR($A208),"0000")&amp;"-W"&amp;TEXT(WEEKNUM($A208,2),"00"))</f>
        <v/>
      </c>
      <c r="H208" s="19" t="str">
        <f aca="false">IF($C208="","",IFERROR(INDEX(Categories!$B$2:$B$29,MATCH($C208,Categories!$A$2:$A$29,0)),""))</f>
        <v/>
      </c>
    </row>
    <row r="209" customFormat="false" ht="15" hidden="false" customHeight="false" outlineLevel="0" collapsed="false">
      <c r="A209" s="21"/>
      <c r="B209" s="22"/>
      <c r="C209" s="22"/>
      <c r="D209" s="22"/>
      <c r="E209" s="23"/>
      <c r="F209" s="19" t="str">
        <f aca="false">IF($A209="","",TEXT($A209,"YYYY-MM"))</f>
        <v/>
      </c>
      <c r="G209" s="19" t="str">
        <f aca="false">IF($A209="","",TEXT(YEAR($A209),"0000")&amp;"-W"&amp;TEXT(WEEKNUM($A209,2),"00"))</f>
        <v/>
      </c>
      <c r="H209" s="19" t="str">
        <f aca="false">IF($C209="","",IFERROR(INDEX(Categories!$B$2:$B$29,MATCH($C209,Categories!$A$2:$A$29,0)),""))</f>
        <v/>
      </c>
    </row>
    <row r="210" customFormat="false" ht="15" hidden="false" customHeight="false" outlineLevel="0" collapsed="false">
      <c r="A210" s="21"/>
      <c r="B210" s="22"/>
      <c r="C210" s="22"/>
      <c r="D210" s="22"/>
      <c r="E210" s="23"/>
      <c r="F210" s="19" t="str">
        <f aca="false">IF($A210="","",TEXT($A210,"YYYY-MM"))</f>
        <v/>
      </c>
      <c r="G210" s="19" t="str">
        <f aca="false">IF($A210="","",TEXT(YEAR($A210),"0000")&amp;"-W"&amp;TEXT(WEEKNUM($A210,2),"00"))</f>
        <v/>
      </c>
      <c r="H210" s="19" t="str">
        <f aca="false">IF($C210="","",IFERROR(INDEX(Categories!$B$2:$B$29,MATCH($C210,Categories!$A$2:$A$29,0)),""))</f>
        <v/>
      </c>
    </row>
    <row r="211" customFormat="false" ht="15" hidden="false" customHeight="false" outlineLevel="0" collapsed="false">
      <c r="A211" s="21"/>
      <c r="B211" s="22"/>
      <c r="C211" s="22"/>
      <c r="D211" s="22"/>
      <c r="E211" s="23"/>
      <c r="F211" s="19" t="str">
        <f aca="false">IF($A211="","",TEXT($A211,"YYYY-MM"))</f>
        <v/>
      </c>
      <c r="G211" s="19" t="str">
        <f aca="false">IF($A211="","",TEXT(YEAR($A211),"0000")&amp;"-W"&amp;TEXT(WEEKNUM($A211,2),"00"))</f>
        <v/>
      </c>
      <c r="H211" s="19" t="str">
        <f aca="false">IF($C211="","",IFERROR(INDEX(Categories!$B$2:$B$29,MATCH($C211,Categories!$A$2:$A$29,0)),""))</f>
        <v/>
      </c>
    </row>
    <row r="212" customFormat="false" ht="15" hidden="false" customHeight="false" outlineLevel="0" collapsed="false">
      <c r="A212" s="21"/>
      <c r="B212" s="22"/>
      <c r="C212" s="22"/>
      <c r="D212" s="22"/>
      <c r="E212" s="23"/>
      <c r="F212" s="19" t="str">
        <f aca="false">IF($A212="","",TEXT($A212,"YYYY-MM"))</f>
        <v/>
      </c>
      <c r="G212" s="19" t="str">
        <f aca="false">IF($A212="","",TEXT(YEAR($A212),"0000")&amp;"-W"&amp;TEXT(WEEKNUM($A212,2),"00"))</f>
        <v/>
      </c>
      <c r="H212" s="19" t="str">
        <f aca="false">IF($C212="","",IFERROR(INDEX(Categories!$B$2:$B$29,MATCH($C212,Categories!$A$2:$A$29,0)),""))</f>
        <v/>
      </c>
    </row>
    <row r="213" customFormat="false" ht="15" hidden="false" customHeight="false" outlineLevel="0" collapsed="false">
      <c r="A213" s="21"/>
      <c r="B213" s="22"/>
      <c r="C213" s="22"/>
      <c r="D213" s="22"/>
      <c r="E213" s="23"/>
      <c r="F213" s="19" t="str">
        <f aca="false">IF($A213="","",TEXT($A213,"YYYY-MM"))</f>
        <v/>
      </c>
      <c r="G213" s="19" t="str">
        <f aca="false">IF($A213="","",TEXT(YEAR($A213),"0000")&amp;"-W"&amp;TEXT(WEEKNUM($A213,2),"00"))</f>
        <v/>
      </c>
      <c r="H213" s="19" t="str">
        <f aca="false">IF($C213="","",IFERROR(INDEX(Categories!$B$2:$B$29,MATCH($C213,Categories!$A$2:$A$29,0)),""))</f>
        <v/>
      </c>
    </row>
    <row r="214" customFormat="false" ht="15" hidden="false" customHeight="false" outlineLevel="0" collapsed="false">
      <c r="A214" s="21"/>
      <c r="B214" s="22"/>
      <c r="C214" s="22"/>
      <c r="D214" s="22"/>
      <c r="E214" s="23"/>
      <c r="F214" s="19" t="str">
        <f aca="false">IF($A214="","",TEXT($A214,"YYYY-MM"))</f>
        <v/>
      </c>
      <c r="G214" s="19" t="str">
        <f aca="false">IF($A214="","",TEXT(YEAR($A214),"0000")&amp;"-W"&amp;TEXT(WEEKNUM($A214,2),"00"))</f>
        <v/>
      </c>
      <c r="H214" s="19" t="str">
        <f aca="false">IF($C214="","",IFERROR(INDEX(Categories!$B$2:$B$29,MATCH($C214,Categories!$A$2:$A$29,0)),""))</f>
        <v/>
      </c>
    </row>
    <row r="215" customFormat="false" ht="15" hidden="false" customHeight="false" outlineLevel="0" collapsed="false">
      <c r="A215" s="21"/>
      <c r="B215" s="22"/>
      <c r="C215" s="22"/>
      <c r="D215" s="22"/>
      <c r="E215" s="23"/>
      <c r="F215" s="19" t="str">
        <f aca="false">IF($A215="","",TEXT($A215,"YYYY-MM"))</f>
        <v/>
      </c>
      <c r="G215" s="19" t="str">
        <f aca="false">IF($A215="","",TEXT(YEAR($A215),"0000")&amp;"-W"&amp;TEXT(WEEKNUM($A215,2),"00"))</f>
        <v/>
      </c>
      <c r="H215" s="19" t="str">
        <f aca="false">IF($C215="","",IFERROR(INDEX(Categories!$B$2:$B$29,MATCH($C215,Categories!$A$2:$A$29,0)),""))</f>
        <v/>
      </c>
    </row>
    <row r="216" customFormat="false" ht="15" hidden="false" customHeight="false" outlineLevel="0" collapsed="false">
      <c r="A216" s="21"/>
      <c r="B216" s="22"/>
      <c r="C216" s="22"/>
      <c r="D216" s="22"/>
      <c r="E216" s="23"/>
      <c r="F216" s="19" t="str">
        <f aca="false">IF($A216="","",TEXT($A216,"YYYY-MM"))</f>
        <v/>
      </c>
      <c r="G216" s="19" t="str">
        <f aca="false">IF($A216="","",TEXT(YEAR($A216),"0000")&amp;"-W"&amp;TEXT(WEEKNUM($A216,2),"00"))</f>
        <v/>
      </c>
      <c r="H216" s="19" t="str">
        <f aca="false">IF($C216="","",IFERROR(INDEX(Categories!$B$2:$B$29,MATCH($C216,Categories!$A$2:$A$29,0)),""))</f>
        <v/>
      </c>
    </row>
    <row r="217" customFormat="false" ht="15" hidden="false" customHeight="false" outlineLevel="0" collapsed="false">
      <c r="A217" s="21"/>
      <c r="B217" s="22"/>
      <c r="C217" s="22"/>
      <c r="D217" s="22"/>
      <c r="E217" s="23"/>
      <c r="F217" s="19" t="str">
        <f aca="false">IF($A217="","",TEXT($A217,"YYYY-MM"))</f>
        <v/>
      </c>
      <c r="G217" s="19" t="str">
        <f aca="false">IF($A217="","",TEXT(YEAR($A217),"0000")&amp;"-W"&amp;TEXT(WEEKNUM($A217,2),"00"))</f>
        <v/>
      </c>
      <c r="H217" s="19" t="str">
        <f aca="false">IF($C217="","",IFERROR(INDEX(Categories!$B$2:$B$29,MATCH($C217,Categories!$A$2:$A$29,0)),""))</f>
        <v/>
      </c>
    </row>
    <row r="218" customFormat="false" ht="15" hidden="false" customHeight="false" outlineLevel="0" collapsed="false">
      <c r="A218" s="21"/>
      <c r="B218" s="22"/>
      <c r="C218" s="22"/>
      <c r="D218" s="22"/>
      <c r="E218" s="23"/>
      <c r="F218" s="19" t="str">
        <f aca="false">IF($A218="","",TEXT($A218,"YYYY-MM"))</f>
        <v/>
      </c>
      <c r="G218" s="19" t="str">
        <f aca="false">IF($A218="","",TEXT(YEAR($A218),"0000")&amp;"-W"&amp;TEXT(WEEKNUM($A218,2),"00"))</f>
        <v/>
      </c>
      <c r="H218" s="19" t="str">
        <f aca="false">IF($C218="","",IFERROR(INDEX(Categories!$B$2:$B$29,MATCH($C218,Categories!$A$2:$A$29,0)),""))</f>
        <v/>
      </c>
    </row>
    <row r="219" customFormat="false" ht="15" hidden="false" customHeight="false" outlineLevel="0" collapsed="false">
      <c r="A219" s="21"/>
      <c r="B219" s="22"/>
      <c r="C219" s="22"/>
      <c r="D219" s="22"/>
      <c r="E219" s="23"/>
      <c r="F219" s="19" t="str">
        <f aca="false">IF($A219="","",TEXT($A219,"YYYY-MM"))</f>
        <v/>
      </c>
      <c r="G219" s="19" t="str">
        <f aca="false">IF($A219="","",TEXT(YEAR($A219),"0000")&amp;"-W"&amp;TEXT(WEEKNUM($A219,2),"00"))</f>
        <v/>
      </c>
      <c r="H219" s="19" t="str">
        <f aca="false">IF($C219="","",IFERROR(INDEX(Categories!$B$2:$B$29,MATCH($C219,Categories!$A$2:$A$29,0)),""))</f>
        <v/>
      </c>
    </row>
    <row r="220" customFormat="false" ht="15" hidden="false" customHeight="false" outlineLevel="0" collapsed="false">
      <c r="A220" s="21"/>
      <c r="B220" s="22"/>
      <c r="C220" s="22"/>
      <c r="D220" s="22"/>
      <c r="E220" s="23"/>
      <c r="F220" s="19" t="str">
        <f aca="false">IF($A220="","",TEXT($A220,"YYYY-MM"))</f>
        <v/>
      </c>
      <c r="G220" s="19" t="str">
        <f aca="false">IF($A220="","",TEXT(YEAR($A220),"0000")&amp;"-W"&amp;TEXT(WEEKNUM($A220,2),"00"))</f>
        <v/>
      </c>
      <c r="H220" s="19" t="str">
        <f aca="false">IF($C220="","",IFERROR(INDEX(Categories!$B$2:$B$29,MATCH($C220,Categories!$A$2:$A$29,0)),""))</f>
        <v/>
      </c>
    </row>
    <row r="221" customFormat="false" ht="15" hidden="false" customHeight="false" outlineLevel="0" collapsed="false">
      <c r="A221" s="21"/>
      <c r="B221" s="22"/>
      <c r="C221" s="22"/>
      <c r="D221" s="22"/>
      <c r="E221" s="23"/>
      <c r="F221" s="19" t="str">
        <f aca="false">IF($A221="","",TEXT($A221,"YYYY-MM"))</f>
        <v/>
      </c>
      <c r="G221" s="19" t="str">
        <f aca="false">IF($A221="","",TEXT(YEAR($A221),"0000")&amp;"-W"&amp;TEXT(WEEKNUM($A221,2),"00"))</f>
        <v/>
      </c>
      <c r="H221" s="19" t="str">
        <f aca="false">IF($C221="","",IFERROR(INDEX(Categories!$B$2:$B$29,MATCH($C221,Categories!$A$2:$A$29,0)),""))</f>
        <v/>
      </c>
    </row>
    <row r="222" customFormat="false" ht="15" hidden="false" customHeight="false" outlineLevel="0" collapsed="false">
      <c r="A222" s="21"/>
      <c r="B222" s="22"/>
      <c r="C222" s="22"/>
      <c r="D222" s="22"/>
      <c r="E222" s="23"/>
      <c r="F222" s="19" t="str">
        <f aca="false">IF($A222="","",TEXT($A222,"YYYY-MM"))</f>
        <v/>
      </c>
      <c r="G222" s="19" t="str">
        <f aca="false">IF($A222="","",TEXT(YEAR($A222),"0000")&amp;"-W"&amp;TEXT(WEEKNUM($A222,2),"00"))</f>
        <v/>
      </c>
      <c r="H222" s="19" t="str">
        <f aca="false">IF($C222="","",IFERROR(INDEX(Categories!$B$2:$B$29,MATCH($C222,Categories!$A$2:$A$29,0)),""))</f>
        <v/>
      </c>
    </row>
    <row r="223" customFormat="false" ht="15" hidden="false" customHeight="false" outlineLevel="0" collapsed="false">
      <c r="A223" s="21"/>
      <c r="B223" s="22"/>
      <c r="C223" s="22"/>
      <c r="D223" s="22"/>
      <c r="E223" s="23"/>
      <c r="F223" s="19" t="str">
        <f aca="false">IF($A223="","",TEXT($A223,"YYYY-MM"))</f>
        <v/>
      </c>
      <c r="G223" s="19" t="str">
        <f aca="false">IF($A223="","",TEXT(YEAR($A223),"0000")&amp;"-W"&amp;TEXT(WEEKNUM($A223,2),"00"))</f>
        <v/>
      </c>
      <c r="H223" s="19" t="str">
        <f aca="false">IF($C223="","",IFERROR(INDEX(Categories!$B$2:$B$29,MATCH($C223,Categories!$A$2:$A$29,0)),""))</f>
        <v/>
      </c>
    </row>
    <row r="224" customFormat="false" ht="15" hidden="false" customHeight="false" outlineLevel="0" collapsed="false">
      <c r="A224" s="21"/>
      <c r="B224" s="22"/>
      <c r="C224" s="22"/>
      <c r="D224" s="22"/>
      <c r="E224" s="23"/>
      <c r="F224" s="19" t="str">
        <f aca="false">IF($A224="","",TEXT($A224,"YYYY-MM"))</f>
        <v/>
      </c>
      <c r="G224" s="19" t="str">
        <f aca="false">IF($A224="","",TEXT(YEAR($A224),"0000")&amp;"-W"&amp;TEXT(WEEKNUM($A224,2),"00"))</f>
        <v/>
      </c>
      <c r="H224" s="19" t="str">
        <f aca="false">IF($C224="","",IFERROR(INDEX(Categories!$B$2:$B$29,MATCH($C224,Categories!$A$2:$A$29,0)),""))</f>
        <v/>
      </c>
    </row>
    <row r="225" customFormat="false" ht="15" hidden="false" customHeight="false" outlineLevel="0" collapsed="false">
      <c r="A225" s="21"/>
      <c r="B225" s="22"/>
      <c r="C225" s="22"/>
      <c r="D225" s="22"/>
      <c r="E225" s="23"/>
      <c r="F225" s="19" t="str">
        <f aca="false">IF($A225="","",TEXT($A225,"YYYY-MM"))</f>
        <v/>
      </c>
      <c r="G225" s="19" t="str">
        <f aca="false">IF($A225="","",TEXT(YEAR($A225),"0000")&amp;"-W"&amp;TEXT(WEEKNUM($A225,2),"00"))</f>
        <v/>
      </c>
      <c r="H225" s="19" t="str">
        <f aca="false">IF($C225="","",IFERROR(INDEX(Categories!$B$2:$B$29,MATCH($C225,Categories!$A$2:$A$29,0)),""))</f>
        <v/>
      </c>
    </row>
    <row r="226" customFormat="false" ht="15" hidden="false" customHeight="false" outlineLevel="0" collapsed="false">
      <c r="A226" s="21"/>
      <c r="B226" s="22"/>
      <c r="C226" s="22"/>
      <c r="D226" s="22"/>
      <c r="E226" s="23"/>
      <c r="F226" s="19" t="str">
        <f aca="false">IF($A226="","",TEXT($A226,"YYYY-MM"))</f>
        <v/>
      </c>
      <c r="G226" s="19" t="str">
        <f aca="false">IF($A226="","",TEXT(YEAR($A226),"0000")&amp;"-W"&amp;TEXT(WEEKNUM($A226,2),"00"))</f>
        <v/>
      </c>
      <c r="H226" s="19" t="str">
        <f aca="false">IF($C226="","",IFERROR(INDEX(Categories!$B$2:$B$29,MATCH($C226,Categories!$A$2:$A$29,0)),""))</f>
        <v/>
      </c>
    </row>
    <row r="227" customFormat="false" ht="15" hidden="false" customHeight="false" outlineLevel="0" collapsed="false">
      <c r="A227" s="21"/>
      <c r="B227" s="22"/>
      <c r="C227" s="22"/>
      <c r="D227" s="22"/>
      <c r="E227" s="23"/>
      <c r="F227" s="19" t="str">
        <f aca="false">IF($A227="","",TEXT($A227,"YYYY-MM"))</f>
        <v/>
      </c>
      <c r="G227" s="19" t="str">
        <f aca="false">IF($A227="","",TEXT(YEAR($A227),"0000")&amp;"-W"&amp;TEXT(WEEKNUM($A227,2),"00"))</f>
        <v/>
      </c>
      <c r="H227" s="19" t="str">
        <f aca="false">IF($C227="","",IFERROR(INDEX(Categories!$B$2:$B$29,MATCH($C227,Categories!$A$2:$A$29,0)),""))</f>
        <v/>
      </c>
    </row>
    <row r="228" customFormat="false" ht="15" hidden="false" customHeight="false" outlineLevel="0" collapsed="false">
      <c r="A228" s="21"/>
      <c r="B228" s="22"/>
      <c r="C228" s="22"/>
      <c r="D228" s="22"/>
      <c r="E228" s="23"/>
      <c r="F228" s="19" t="str">
        <f aca="false">IF($A228="","",TEXT($A228,"YYYY-MM"))</f>
        <v/>
      </c>
      <c r="G228" s="19" t="str">
        <f aca="false">IF($A228="","",TEXT(YEAR($A228),"0000")&amp;"-W"&amp;TEXT(WEEKNUM($A228,2),"00"))</f>
        <v/>
      </c>
      <c r="H228" s="19" t="str">
        <f aca="false">IF($C228="","",IFERROR(INDEX(Categories!$B$2:$B$29,MATCH($C228,Categories!$A$2:$A$29,0)),""))</f>
        <v/>
      </c>
    </row>
    <row r="229" customFormat="false" ht="15" hidden="false" customHeight="false" outlineLevel="0" collapsed="false">
      <c r="A229" s="21"/>
      <c r="B229" s="22"/>
      <c r="C229" s="22"/>
      <c r="D229" s="22"/>
      <c r="E229" s="23"/>
      <c r="F229" s="19" t="str">
        <f aca="false">IF($A229="","",TEXT($A229,"YYYY-MM"))</f>
        <v/>
      </c>
      <c r="G229" s="19" t="str">
        <f aca="false">IF($A229="","",TEXT(YEAR($A229),"0000")&amp;"-W"&amp;TEXT(WEEKNUM($A229,2),"00"))</f>
        <v/>
      </c>
      <c r="H229" s="19" t="str">
        <f aca="false">IF($C229="","",IFERROR(INDEX(Categories!$B$2:$B$29,MATCH($C229,Categories!$A$2:$A$29,0)),""))</f>
        <v/>
      </c>
    </row>
    <row r="230" customFormat="false" ht="15" hidden="false" customHeight="false" outlineLevel="0" collapsed="false">
      <c r="A230" s="21"/>
      <c r="B230" s="22"/>
      <c r="C230" s="22"/>
      <c r="D230" s="22"/>
      <c r="E230" s="23"/>
      <c r="F230" s="19" t="str">
        <f aca="false">IF($A230="","",TEXT($A230,"YYYY-MM"))</f>
        <v/>
      </c>
      <c r="G230" s="19" t="str">
        <f aca="false">IF($A230="","",TEXT(YEAR($A230),"0000")&amp;"-W"&amp;TEXT(WEEKNUM($A230,2),"00"))</f>
        <v/>
      </c>
      <c r="H230" s="19" t="str">
        <f aca="false">IF($C230="","",IFERROR(INDEX(Categories!$B$2:$B$29,MATCH($C230,Categories!$A$2:$A$29,0)),""))</f>
        <v/>
      </c>
    </row>
    <row r="231" customFormat="false" ht="15" hidden="false" customHeight="false" outlineLevel="0" collapsed="false">
      <c r="A231" s="21"/>
      <c r="B231" s="22"/>
      <c r="C231" s="22"/>
      <c r="D231" s="22"/>
      <c r="E231" s="23"/>
      <c r="F231" s="19" t="str">
        <f aca="false">IF($A231="","",TEXT($A231,"YYYY-MM"))</f>
        <v/>
      </c>
      <c r="G231" s="19" t="str">
        <f aca="false">IF($A231="","",TEXT(YEAR($A231),"0000")&amp;"-W"&amp;TEXT(WEEKNUM($A231,2),"00"))</f>
        <v/>
      </c>
      <c r="H231" s="19" t="str">
        <f aca="false">IF($C231="","",IFERROR(INDEX(Categories!$B$2:$B$29,MATCH($C231,Categories!$A$2:$A$29,0)),""))</f>
        <v/>
      </c>
    </row>
    <row r="232" customFormat="false" ht="15" hidden="false" customHeight="false" outlineLevel="0" collapsed="false">
      <c r="A232" s="21"/>
      <c r="B232" s="22"/>
      <c r="C232" s="22"/>
      <c r="D232" s="22"/>
      <c r="E232" s="23"/>
      <c r="F232" s="19" t="str">
        <f aca="false">IF($A232="","",TEXT($A232,"YYYY-MM"))</f>
        <v/>
      </c>
      <c r="G232" s="19" t="str">
        <f aca="false">IF($A232="","",TEXT(YEAR($A232),"0000")&amp;"-W"&amp;TEXT(WEEKNUM($A232,2),"00"))</f>
        <v/>
      </c>
      <c r="H232" s="19" t="str">
        <f aca="false">IF($C232="","",IFERROR(INDEX(Categories!$B$2:$B$29,MATCH($C232,Categories!$A$2:$A$29,0)),""))</f>
        <v/>
      </c>
    </row>
    <row r="233" customFormat="false" ht="15" hidden="false" customHeight="false" outlineLevel="0" collapsed="false">
      <c r="A233" s="21"/>
      <c r="B233" s="22"/>
      <c r="C233" s="22"/>
      <c r="D233" s="22"/>
      <c r="E233" s="23"/>
      <c r="F233" s="19" t="str">
        <f aca="false">IF($A233="","",TEXT($A233,"YYYY-MM"))</f>
        <v/>
      </c>
      <c r="G233" s="19" t="str">
        <f aca="false">IF($A233="","",TEXT(YEAR($A233),"0000")&amp;"-W"&amp;TEXT(WEEKNUM($A233,2),"00"))</f>
        <v/>
      </c>
      <c r="H233" s="19" t="str">
        <f aca="false">IF($C233="","",IFERROR(INDEX(Categories!$B$2:$B$29,MATCH($C233,Categories!$A$2:$A$29,0)),""))</f>
        <v/>
      </c>
    </row>
    <row r="234" customFormat="false" ht="15" hidden="false" customHeight="false" outlineLevel="0" collapsed="false">
      <c r="A234" s="21"/>
      <c r="B234" s="22"/>
      <c r="C234" s="22"/>
      <c r="D234" s="22"/>
      <c r="E234" s="23"/>
      <c r="F234" s="19" t="str">
        <f aca="false">IF($A234="","",TEXT($A234,"YYYY-MM"))</f>
        <v/>
      </c>
      <c r="G234" s="19" t="str">
        <f aca="false">IF($A234="","",TEXT(YEAR($A234),"0000")&amp;"-W"&amp;TEXT(WEEKNUM($A234,2),"00"))</f>
        <v/>
      </c>
      <c r="H234" s="19" t="str">
        <f aca="false">IF($C234="","",IFERROR(INDEX(Categories!$B$2:$B$29,MATCH($C234,Categories!$A$2:$A$29,0)),""))</f>
        <v/>
      </c>
    </row>
    <row r="235" customFormat="false" ht="15" hidden="false" customHeight="false" outlineLevel="0" collapsed="false">
      <c r="A235" s="21"/>
      <c r="B235" s="22"/>
      <c r="C235" s="22"/>
      <c r="D235" s="22"/>
      <c r="E235" s="23"/>
      <c r="F235" s="19" t="str">
        <f aca="false">IF($A235="","",TEXT($A235,"YYYY-MM"))</f>
        <v/>
      </c>
      <c r="G235" s="19" t="str">
        <f aca="false">IF($A235="","",TEXT(YEAR($A235),"0000")&amp;"-W"&amp;TEXT(WEEKNUM($A235,2),"00"))</f>
        <v/>
      </c>
      <c r="H235" s="19" t="str">
        <f aca="false">IF($C235="","",IFERROR(INDEX(Categories!$B$2:$B$29,MATCH($C235,Categories!$A$2:$A$29,0)),""))</f>
        <v/>
      </c>
    </row>
    <row r="236" customFormat="false" ht="15" hidden="false" customHeight="false" outlineLevel="0" collapsed="false">
      <c r="A236" s="21"/>
      <c r="B236" s="22"/>
      <c r="C236" s="22"/>
      <c r="D236" s="22"/>
      <c r="E236" s="23"/>
      <c r="F236" s="19" t="str">
        <f aca="false">IF($A236="","",TEXT($A236,"YYYY-MM"))</f>
        <v/>
      </c>
      <c r="G236" s="19" t="str">
        <f aca="false">IF($A236="","",TEXT(YEAR($A236),"0000")&amp;"-W"&amp;TEXT(WEEKNUM($A236,2),"00"))</f>
        <v/>
      </c>
      <c r="H236" s="19" t="str">
        <f aca="false">IF($C236="","",IFERROR(INDEX(Categories!$B$2:$B$29,MATCH($C236,Categories!$A$2:$A$29,0)),""))</f>
        <v/>
      </c>
    </row>
    <row r="237" customFormat="false" ht="15" hidden="false" customHeight="false" outlineLevel="0" collapsed="false">
      <c r="A237" s="21"/>
      <c r="B237" s="22"/>
      <c r="C237" s="22"/>
      <c r="D237" s="22"/>
      <c r="E237" s="23"/>
      <c r="F237" s="19" t="str">
        <f aca="false">IF($A237="","",TEXT($A237,"YYYY-MM"))</f>
        <v/>
      </c>
      <c r="G237" s="19" t="str">
        <f aca="false">IF($A237="","",TEXT(YEAR($A237),"0000")&amp;"-W"&amp;TEXT(WEEKNUM($A237,2),"00"))</f>
        <v/>
      </c>
      <c r="H237" s="19" t="str">
        <f aca="false">IF($C237="","",IFERROR(INDEX(Categories!$B$2:$B$29,MATCH($C237,Categories!$A$2:$A$29,0)),""))</f>
        <v/>
      </c>
    </row>
    <row r="238" customFormat="false" ht="15" hidden="false" customHeight="false" outlineLevel="0" collapsed="false">
      <c r="A238" s="21"/>
      <c r="B238" s="22"/>
      <c r="C238" s="22"/>
      <c r="D238" s="22"/>
      <c r="E238" s="23"/>
      <c r="F238" s="19" t="str">
        <f aca="false">IF($A238="","",TEXT($A238,"YYYY-MM"))</f>
        <v/>
      </c>
      <c r="G238" s="19" t="str">
        <f aca="false">IF($A238="","",TEXT(YEAR($A238),"0000")&amp;"-W"&amp;TEXT(WEEKNUM($A238,2),"00"))</f>
        <v/>
      </c>
      <c r="H238" s="19" t="str">
        <f aca="false">IF($C238="","",IFERROR(INDEX(Categories!$B$2:$B$29,MATCH($C238,Categories!$A$2:$A$29,0)),""))</f>
        <v/>
      </c>
    </row>
    <row r="239" customFormat="false" ht="15" hidden="false" customHeight="false" outlineLevel="0" collapsed="false">
      <c r="A239" s="21"/>
      <c r="B239" s="22"/>
      <c r="C239" s="22"/>
      <c r="D239" s="22"/>
      <c r="E239" s="23"/>
      <c r="F239" s="19" t="str">
        <f aca="false">IF($A239="","",TEXT($A239,"YYYY-MM"))</f>
        <v/>
      </c>
      <c r="G239" s="19" t="str">
        <f aca="false">IF($A239="","",TEXT(YEAR($A239),"0000")&amp;"-W"&amp;TEXT(WEEKNUM($A239,2),"00"))</f>
        <v/>
      </c>
      <c r="H239" s="19" t="str">
        <f aca="false">IF($C239="","",IFERROR(INDEX(Categories!$B$2:$B$29,MATCH($C239,Categories!$A$2:$A$29,0)),""))</f>
        <v/>
      </c>
    </row>
    <row r="240" customFormat="false" ht="15" hidden="false" customHeight="false" outlineLevel="0" collapsed="false">
      <c r="A240" s="21"/>
      <c r="B240" s="22"/>
      <c r="C240" s="22"/>
      <c r="D240" s="22"/>
      <c r="E240" s="23"/>
      <c r="F240" s="19" t="str">
        <f aca="false">IF($A240="","",TEXT($A240,"YYYY-MM"))</f>
        <v/>
      </c>
      <c r="G240" s="19" t="str">
        <f aca="false">IF($A240="","",TEXT(YEAR($A240),"0000")&amp;"-W"&amp;TEXT(WEEKNUM($A240,2),"00"))</f>
        <v/>
      </c>
      <c r="H240" s="19" t="str">
        <f aca="false">IF($C240="","",IFERROR(INDEX(Categories!$B$2:$B$29,MATCH($C240,Categories!$A$2:$A$29,0)),""))</f>
        <v/>
      </c>
    </row>
    <row r="241" customFormat="false" ht="15" hidden="false" customHeight="false" outlineLevel="0" collapsed="false">
      <c r="A241" s="21"/>
      <c r="B241" s="22"/>
      <c r="C241" s="22"/>
      <c r="D241" s="22"/>
      <c r="E241" s="23"/>
      <c r="F241" s="19" t="str">
        <f aca="false">IF($A241="","",TEXT($A241,"YYYY-MM"))</f>
        <v/>
      </c>
      <c r="G241" s="19" t="str">
        <f aca="false">IF($A241="","",TEXT(YEAR($A241),"0000")&amp;"-W"&amp;TEXT(WEEKNUM($A241,2),"00"))</f>
        <v/>
      </c>
      <c r="H241" s="19" t="str">
        <f aca="false">IF($C241="","",IFERROR(INDEX(Categories!$B$2:$B$29,MATCH($C241,Categories!$A$2:$A$29,0)),""))</f>
        <v/>
      </c>
    </row>
    <row r="242" customFormat="false" ht="15" hidden="false" customHeight="false" outlineLevel="0" collapsed="false">
      <c r="A242" s="21"/>
      <c r="B242" s="22"/>
      <c r="C242" s="22"/>
      <c r="D242" s="22"/>
      <c r="E242" s="23"/>
      <c r="F242" s="19" t="str">
        <f aca="false">IF($A242="","",TEXT($A242,"YYYY-MM"))</f>
        <v/>
      </c>
      <c r="G242" s="19" t="str">
        <f aca="false">IF($A242="","",TEXT(YEAR($A242),"0000")&amp;"-W"&amp;TEXT(WEEKNUM($A242,2),"00"))</f>
        <v/>
      </c>
      <c r="H242" s="19" t="str">
        <f aca="false">IF($C242="","",IFERROR(INDEX(Categories!$B$2:$B$29,MATCH($C242,Categories!$A$2:$A$29,0)),""))</f>
        <v/>
      </c>
    </row>
    <row r="243" customFormat="false" ht="15" hidden="false" customHeight="false" outlineLevel="0" collapsed="false">
      <c r="A243" s="21"/>
      <c r="B243" s="22"/>
      <c r="C243" s="22"/>
      <c r="D243" s="22"/>
      <c r="E243" s="23"/>
      <c r="F243" s="19" t="str">
        <f aca="false">IF($A243="","",TEXT($A243,"YYYY-MM"))</f>
        <v/>
      </c>
      <c r="G243" s="19" t="str">
        <f aca="false">IF($A243="","",TEXT(YEAR($A243),"0000")&amp;"-W"&amp;TEXT(WEEKNUM($A243,2),"00"))</f>
        <v/>
      </c>
      <c r="H243" s="19" t="str">
        <f aca="false">IF($C243="","",IFERROR(INDEX(Categories!$B$2:$B$29,MATCH($C243,Categories!$A$2:$A$29,0)),""))</f>
        <v/>
      </c>
    </row>
    <row r="244" customFormat="false" ht="15" hidden="false" customHeight="false" outlineLevel="0" collapsed="false">
      <c r="A244" s="21"/>
      <c r="B244" s="22"/>
      <c r="C244" s="22"/>
      <c r="D244" s="22"/>
      <c r="E244" s="23"/>
      <c r="F244" s="19" t="str">
        <f aca="false">IF($A244="","",TEXT($A244,"YYYY-MM"))</f>
        <v/>
      </c>
      <c r="G244" s="19" t="str">
        <f aca="false">IF($A244="","",TEXT(YEAR($A244),"0000")&amp;"-W"&amp;TEXT(WEEKNUM($A244,2),"00"))</f>
        <v/>
      </c>
      <c r="H244" s="19" t="str">
        <f aca="false">IF($C244="","",IFERROR(INDEX(Categories!$B$2:$B$29,MATCH($C244,Categories!$A$2:$A$29,0)),""))</f>
        <v/>
      </c>
    </row>
    <row r="245" customFormat="false" ht="15" hidden="false" customHeight="false" outlineLevel="0" collapsed="false">
      <c r="A245" s="21"/>
      <c r="B245" s="22"/>
      <c r="C245" s="22"/>
      <c r="D245" s="22"/>
      <c r="E245" s="23"/>
      <c r="F245" s="19" t="str">
        <f aca="false">IF($A245="","",TEXT($A245,"YYYY-MM"))</f>
        <v/>
      </c>
      <c r="G245" s="19" t="str">
        <f aca="false">IF($A245="","",TEXT(YEAR($A245),"0000")&amp;"-W"&amp;TEXT(WEEKNUM($A245,2),"00"))</f>
        <v/>
      </c>
      <c r="H245" s="19" t="str">
        <f aca="false">IF($C245="","",IFERROR(INDEX(Categories!$B$2:$B$29,MATCH($C245,Categories!$A$2:$A$29,0)),""))</f>
        <v/>
      </c>
    </row>
    <row r="246" customFormat="false" ht="15" hidden="false" customHeight="false" outlineLevel="0" collapsed="false">
      <c r="A246" s="21"/>
      <c r="B246" s="22"/>
      <c r="C246" s="22"/>
      <c r="D246" s="22"/>
      <c r="E246" s="23"/>
      <c r="F246" s="19" t="str">
        <f aca="false">IF($A246="","",TEXT($A246,"YYYY-MM"))</f>
        <v/>
      </c>
      <c r="G246" s="19" t="str">
        <f aca="false">IF($A246="","",TEXT(YEAR($A246),"0000")&amp;"-W"&amp;TEXT(WEEKNUM($A246,2),"00"))</f>
        <v/>
      </c>
      <c r="H246" s="19" t="str">
        <f aca="false">IF($C246="","",IFERROR(INDEX(Categories!$B$2:$B$29,MATCH($C246,Categories!$A$2:$A$29,0)),""))</f>
        <v/>
      </c>
    </row>
    <row r="247" customFormat="false" ht="15" hidden="false" customHeight="false" outlineLevel="0" collapsed="false">
      <c r="A247" s="21"/>
      <c r="B247" s="22"/>
      <c r="C247" s="22"/>
      <c r="D247" s="22"/>
      <c r="E247" s="23"/>
      <c r="F247" s="19" t="str">
        <f aca="false">IF($A247="","",TEXT($A247,"YYYY-MM"))</f>
        <v/>
      </c>
      <c r="G247" s="19" t="str">
        <f aca="false">IF($A247="","",TEXT(YEAR($A247),"0000")&amp;"-W"&amp;TEXT(WEEKNUM($A247,2),"00"))</f>
        <v/>
      </c>
      <c r="H247" s="19" t="str">
        <f aca="false">IF($C247="","",IFERROR(INDEX(Categories!$B$2:$B$29,MATCH($C247,Categories!$A$2:$A$29,0)),""))</f>
        <v/>
      </c>
    </row>
    <row r="248" customFormat="false" ht="15" hidden="false" customHeight="false" outlineLevel="0" collapsed="false">
      <c r="A248" s="21"/>
      <c r="B248" s="22"/>
      <c r="C248" s="22"/>
      <c r="D248" s="22"/>
      <c r="E248" s="23"/>
      <c r="F248" s="19" t="str">
        <f aca="false">IF($A248="","",TEXT($A248,"YYYY-MM"))</f>
        <v/>
      </c>
      <c r="G248" s="19" t="str">
        <f aca="false">IF($A248="","",TEXT(YEAR($A248),"0000")&amp;"-W"&amp;TEXT(WEEKNUM($A248,2),"00"))</f>
        <v/>
      </c>
      <c r="H248" s="19" t="str">
        <f aca="false">IF($C248="","",IFERROR(INDEX(Categories!$B$2:$B$29,MATCH($C248,Categories!$A$2:$A$29,0)),""))</f>
        <v/>
      </c>
    </row>
    <row r="249" customFormat="false" ht="15" hidden="false" customHeight="false" outlineLevel="0" collapsed="false">
      <c r="A249" s="21"/>
      <c r="B249" s="22"/>
      <c r="C249" s="22"/>
      <c r="D249" s="22"/>
      <c r="E249" s="23"/>
      <c r="F249" s="19" t="str">
        <f aca="false">IF($A249="","",TEXT($A249,"YYYY-MM"))</f>
        <v/>
      </c>
      <c r="G249" s="19" t="str">
        <f aca="false">IF($A249="","",TEXT(YEAR($A249),"0000")&amp;"-W"&amp;TEXT(WEEKNUM($A249,2),"00"))</f>
        <v/>
      </c>
      <c r="H249" s="19" t="str">
        <f aca="false">IF($C249="","",IFERROR(INDEX(Categories!$B$2:$B$29,MATCH($C249,Categories!$A$2:$A$29,0)),""))</f>
        <v/>
      </c>
    </row>
    <row r="250" customFormat="false" ht="15" hidden="false" customHeight="false" outlineLevel="0" collapsed="false">
      <c r="A250" s="21"/>
      <c r="B250" s="22"/>
      <c r="C250" s="22"/>
      <c r="D250" s="22"/>
      <c r="E250" s="23"/>
      <c r="F250" s="19" t="str">
        <f aca="false">IF($A250="","",TEXT($A250,"YYYY-MM"))</f>
        <v/>
      </c>
      <c r="G250" s="19" t="str">
        <f aca="false">IF($A250="","",TEXT(YEAR($A250),"0000")&amp;"-W"&amp;TEXT(WEEKNUM($A250,2),"00"))</f>
        <v/>
      </c>
      <c r="H250" s="19" t="str">
        <f aca="false">IF($C250="","",IFERROR(INDEX(Categories!$B$2:$B$29,MATCH($C250,Categories!$A$2:$A$29,0)),""))</f>
        <v/>
      </c>
    </row>
    <row r="251" customFormat="false" ht="15" hidden="false" customHeight="false" outlineLevel="0" collapsed="false">
      <c r="A251" s="21"/>
      <c r="B251" s="22"/>
      <c r="C251" s="22"/>
      <c r="D251" s="22"/>
      <c r="E251" s="23"/>
      <c r="F251" s="19" t="str">
        <f aca="false">IF($A251="","",TEXT($A251,"YYYY-MM"))</f>
        <v/>
      </c>
      <c r="G251" s="19" t="str">
        <f aca="false">IF($A251="","",TEXT(YEAR($A251),"0000")&amp;"-W"&amp;TEXT(WEEKNUM($A251,2),"00"))</f>
        <v/>
      </c>
      <c r="H251" s="19" t="str">
        <f aca="false">IF($C251="","",IFERROR(INDEX(Categories!$B$2:$B$29,MATCH($C251,Categories!$A$2:$A$29,0)),""))</f>
        <v/>
      </c>
    </row>
    <row r="252" customFormat="false" ht="15" hidden="false" customHeight="false" outlineLevel="0" collapsed="false">
      <c r="A252" s="21"/>
      <c r="B252" s="22"/>
      <c r="C252" s="22"/>
      <c r="D252" s="22"/>
      <c r="E252" s="23"/>
      <c r="F252" s="19" t="str">
        <f aca="false">IF($A252="","",TEXT($A252,"YYYY-MM"))</f>
        <v/>
      </c>
      <c r="G252" s="19" t="str">
        <f aca="false">IF($A252="","",TEXT(YEAR($A252),"0000")&amp;"-W"&amp;TEXT(WEEKNUM($A252,2),"00"))</f>
        <v/>
      </c>
      <c r="H252" s="19" t="str">
        <f aca="false">IF($C252="","",IFERROR(INDEX(Categories!$B$2:$B$29,MATCH($C252,Categories!$A$2:$A$29,0)),""))</f>
        <v/>
      </c>
    </row>
    <row r="253" customFormat="false" ht="15" hidden="false" customHeight="false" outlineLevel="0" collapsed="false">
      <c r="A253" s="21"/>
      <c r="B253" s="22"/>
      <c r="C253" s="22"/>
      <c r="D253" s="22"/>
      <c r="E253" s="23"/>
      <c r="F253" s="19" t="str">
        <f aca="false">IF($A253="","",TEXT($A253,"YYYY-MM"))</f>
        <v/>
      </c>
      <c r="G253" s="19" t="str">
        <f aca="false">IF($A253="","",TEXT(YEAR($A253),"0000")&amp;"-W"&amp;TEXT(WEEKNUM($A253,2),"00"))</f>
        <v/>
      </c>
      <c r="H253" s="19" t="str">
        <f aca="false">IF($C253="","",IFERROR(INDEX(Categories!$B$2:$B$29,MATCH($C253,Categories!$A$2:$A$29,0)),""))</f>
        <v/>
      </c>
    </row>
    <row r="254" customFormat="false" ht="15" hidden="false" customHeight="false" outlineLevel="0" collapsed="false">
      <c r="A254" s="21"/>
      <c r="B254" s="22"/>
      <c r="C254" s="22"/>
      <c r="D254" s="22"/>
      <c r="E254" s="23"/>
      <c r="F254" s="19" t="str">
        <f aca="false">IF($A254="","",TEXT($A254,"YYYY-MM"))</f>
        <v/>
      </c>
      <c r="G254" s="19" t="str">
        <f aca="false">IF($A254="","",TEXT(YEAR($A254),"0000")&amp;"-W"&amp;TEXT(WEEKNUM($A254,2),"00"))</f>
        <v/>
      </c>
      <c r="H254" s="19" t="str">
        <f aca="false">IF($C254="","",IFERROR(INDEX(Categories!$B$2:$B$29,MATCH($C254,Categories!$A$2:$A$29,0)),""))</f>
        <v/>
      </c>
    </row>
    <row r="255" customFormat="false" ht="15" hidden="false" customHeight="false" outlineLevel="0" collapsed="false">
      <c r="A255" s="21"/>
      <c r="B255" s="22"/>
      <c r="C255" s="22"/>
      <c r="D255" s="22"/>
      <c r="E255" s="23"/>
      <c r="F255" s="19" t="str">
        <f aca="false">IF($A255="","",TEXT($A255,"YYYY-MM"))</f>
        <v/>
      </c>
      <c r="G255" s="19" t="str">
        <f aca="false">IF($A255="","",TEXT(YEAR($A255),"0000")&amp;"-W"&amp;TEXT(WEEKNUM($A255,2),"00"))</f>
        <v/>
      </c>
      <c r="H255" s="19" t="str">
        <f aca="false">IF($C255="","",IFERROR(INDEX(Categories!$B$2:$B$29,MATCH($C255,Categories!$A$2:$A$29,0)),""))</f>
        <v/>
      </c>
    </row>
    <row r="256" customFormat="false" ht="15" hidden="false" customHeight="false" outlineLevel="0" collapsed="false">
      <c r="A256" s="21"/>
      <c r="B256" s="22"/>
      <c r="C256" s="22"/>
      <c r="D256" s="22"/>
      <c r="E256" s="23"/>
      <c r="F256" s="19" t="str">
        <f aca="false">IF($A256="","",TEXT($A256,"YYYY-MM"))</f>
        <v/>
      </c>
      <c r="G256" s="19" t="str">
        <f aca="false">IF($A256="","",TEXT(YEAR($A256),"0000")&amp;"-W"&amp;TEXT(WEEKNUM($A256,2),"00"))</f>
        <v/>
      </c>
      <c r="H256" s="19" t="str">
        <f aca="false">IF($C256="","",IFERROR(INDEX(Categories!$B$2:$B$29,MATCH($C256,Categories!$A$2:$A$29,0)),""))</f>
        <v/>
      </c>
    </row>
    <row r="257" customFormat="false" ht="15" hidden="false" customHeight="false" outlineLevel="0" collapsed="false">
      <c r="A257" s="21"/>
      <c r="B257" s="22"/>
      <c r="C257" s="22"/>
      <c r="D257" s="22"/>
      <c r="E257" s="23"/>
      <c r="F257" s="19" t="str">
        <f aca="false">IF($A257="","",TEXT($A257,"YYYY-MM"))</f>
        <v/>
      </c>
      <c r="G257" s="19" t="str">
        <f aca="false">IF($A257="","",TEXT(YEAR($A257),"0000")&amp;"-W"&amp;TEXT(WEEKNUM($A257,2),"00"))</f>
        <v/>
      </c>
      <c r="H257" s="19" t="str">
        <f aca="false">IF($C257="","",IFERROR(INDEX(Categories!$B$2:$B$29,MATCH($C257,Categories!$A$2:$A$29,0)),""))</f>
        <v/>
      </c>
    </row>
    <row r="258" customFormat="false" ht="15" hidden="false" customHeight="false" outlineLevel="0" collapsed="false">
      <c r="A258" s="21"/>
      <c r="B258" s="22"/>
      <c r="C258" s="22"/>
      <c r="D258" s="22"/>
      <c r="E258" s="23"/>
      <c r="F258" s="19" t="str">
        <f aca="false">IF($A258="","",TEXT($A258,"YYYY-MM"))</f>
        <v/>
      </c>
      <c r="G258" s="19" t="str">
        <f aca="false">IF($A258="","",TEXT(YEAR($A258),"0000")&amp;"-W"&amp;TEXT(WEEKNUM($A258,2),"00"))</f>
        <v/>
      </c>
      <c r="H258" s="19" t="str">
        <f aca="false">IF($C258="","",IFERROR(INDEX(Categories!$B$2:$B$29,MATCH($C258,Categories!$A$2:$A$29,0)),""))</f>
        <v/>
      </c>
    </row>
    <row r="259" customFormat="false" ht="15" hidden="false" customHeight="false" outlineLevel="0" collapsed="false">
      <c r="A259" s="21"/>
      <c r="B259" s="22"/>
      <c r="C259" s="22"/>
      <c r="D259" s="22"/>
      <c r="E259" s="23"/>
      <c r="F259" s="19" t="str">
        <f aca="false">IF($A259="","",TEXT($A259,"YYYY-MM"))</f>
        <v/>
      </c>
      <c r="G259" s="19" t="str">
        <f aca="false">IF($A259="","",TEXT(YEAR($A259),"0000")&amp;"-W"&amp;TEXT(WEEKNUM($A259,2),"00"))</f>
        <v/>
      </c>
      <c r="H259" s="19" t="str">
        <f aca="false">IF($C259="","",IFERROR(INDEX(Categories!$B$2:$B$29,MATCH($C259,Categories!$A$2:$A$29,0)),""))</f>
        <v/>
      </c>
    </row>
    <row r="260" customFormat="false" ht="15" hidden="false" customHeight="false" outlineLevel="0" collapsed="false">
      <c r="A260" s="21"/>
      <c r="B260" s="22"/>
      <c r="C260" s="22"/>
      <c r="D260" s="22"/>
      <c r="E260" s="23"/>
      <c r="F260" s="19" t="str">
        <f aca="false">IF($A260="","",TEXT($A260,"YYYY-MM"))</f>
        <v/>
      </c>
      <c r="G260" s="19" t="str">
        <f aca="false">IF($A260="","",TEXT(YEAR($A260),"0000")&amp;"-W"&amp;TEXT(WEEKNUM($A260,2),"00"))</f>
        <v/>
      </c>
      <c r="H260" s="19" t="str">
        <f aca="false">IF($C260="","",IFERROR(INDEX(Categories!$B$2:$B$29,MATCH($C260,Categories!$A$2:$A$29,0)),""))</f>
        <v/>
      </c>
    </row>
    <row r="261" customFormat="false" ht="15" hidden="false" customHeight="false" outlineLevel="0" collapsed="false">
      <c r="A261" s="21"/>
      <c r="B261" s="22"/>
      <c r="C261" s="22"/>
      <c r="D261" s="22"/>
      <c r="E261" s="23"/>
      <c r="F261" s="19" t="str">
        <f aca="false">IF($A261="","",TEXT($A261,"YYYY-MM"))</f>
        <v/>
      </c>
      <c r="G261" s="19" t="str">
        <f aca="false">IF($A261="","",TEXT(YEAR($A261),"0000")&amp;"-W"&amp;TEXT(WEEKNUM($A261,2),"00"))</f>
        <v/>
      </c>
      <c r="H261" s="19" t="str">
        <f aca="false">IF($C261="","",IFERROR(INDEX(Categories!$B$2:$B$29,MATCH($C261,Categories!$A$2:$A$29,0)),""))</f>
        <v/>
      </c>
    </row>
    <row r="262" customFormat="false" ht="15" hidden="false" customHeight="false" outlineLevel="0" collapsed="false">
      <c r="A262" s="21"/>
      <c r="B262" s="22"/>
      <c r="C262" s="22"/>
      <c r="D262" s="22"/>
      <c r="E262" s="23"/>
      <c r="F262" s="19" t="str">
        <f aca="false">IF($A262="","",TEXT($A262,"YYYY-MM"))</f>
        <v/>
      </c>
      <c r="G262" s="19" t="str">
        <f aca="false">IF($A262="","",TEXT(YEAR($A262),"0000")&amp;"-W"&amp;TEXT(WEEKNUM($A262,2),"00"))</f>
        <v/>
      </c>
      <c r="H262" s="19" t="str">
        <f aca="false">IF($C262="","",IFERROR(INDEX(Categories!$B$2:$B$29,MATCH($C262,Categories!$A$2:$A$29,0)),""))</f>
        <v/>
      </c>
    </row>
    <row r="263" customFormat="false" ht="15" hidden="false" customHeight="false" outlineLevel="0" collapsed="false">
      <c r="A263" s="21"/>
      <c r="B263" s="22"/>
      <c r="C263" s="22"/>
      <c r="D263" s="22"/>
      <c r="E263" s="23"/>
      <c r="F263" s="19" t="str">
        <f aca="false">IF($A263="","",TEXT($A263,"YYYY-MM"))</f>
        <v/>
      </c>
      <c r="G263" s="19" t="str">
        <f aca="false">IF($A263="","",TEXT(YEAR($A263),"0000")&amp;"-W"&amp;TEXT(WEEKNUM($A263,2),"00"))</f>
        <v/>
      </c>
      <c r="H263" s="19" t="str">
        <f aca="false">IF($C263="","",IFERROR(INDEX(Categories!$B$2:$B$29,MATCH($C263,Categories!$A$2:$A$29,0)),""))</f>
        <v/>
      </c>
    </row>
    <row r="264" customFormat="false" ht="15" hidden="false" customHeight="false" outlineLevel="0" collapsed="false">
      <c r="A264" s="21"/>
      <c r="B264" s="22"/>
      <c r="C264" s="22"/>
      <c r="D264" s="22"/>
      <c r="E264" s="23"/>
      <c r="F264" s="19" t="str">
        <f aca="false">IF($A264="","",TEXT($A264,"YYYY-MM"))</f>
        <v/>
      </c>
      <c r="G264" s="19" t="str">
        <f aca="false">IF($A264="","",TEXT(YEAR($A264),"0000")&amp;"-W"&amp;TEXT(WEEKNUM($A264,2),"00"))</f>
        <v/>
      </c>
      <c r="H264" s="19" t="str">
        <f aca="false">IF($C264="","",IFERROR(INDEX(Categories!$B$2:$B$29,MATCH($C264,Categories!$A$2:$A$29,0)),""))</f>
        <v/>
      </c>
    </row>
    <row r="265" customFormat="false" ht="15" hidden="false" customHeight="false" outlineLevel="0" collapsed="false">
      <c r="A265" s="21"/>
      <c r="B265" s="22"/>
      <c r="C265" s="22"/>
      <c r="D265" s="22"/>
      <c r="E265" s="23"/>
      <c r="F265" s="19" t="str">
        <f aca="false">IF($A265="","",TEXT($A265,"YYYY-MM"))</f>
        <v/>
      </c>
      <c r="G265" s="19" t="str">
        <f aca="false">IF($A265="","",TEXT(YEAR($A265),"0000")&amp;"-W"&amp;TEXT(WEEKNUM($A265,2),"00"))</f>
        <v/>
      </c>
      <c r="H265" s="19" t="str">
        <f aca="false">IF($C265="","",IFERROR(INDEX(Categories!$B$2:$B$29,MATCH($C265,Categories!$A$2:$A$29,0)),""))</f>
        <v/>
      </c>
    </row>
    <row r="266" customFormat="false" ht="15" hidden="false" customHeight="false" outlineLevel="0" collapsed="false">
      <c r="A266" s="21"/>
      <c r="B266" s="22"/>
      <c r="C266" s="22"/>
      <c r="D266" s="22"/>
      <c r="E266" s="23"/>
      <c r="F266" s="19" t="str">
        <f aca="false">IF($A266="","",TEXT($A266,"YYYY-MM"))</f>
        <v/>
      </c>
      <c r="G266" s="19" t="str">
        <f aca="false">IF($A266="","",TEXT(YEAR($A266),"0000")&amp;"-W"&amp;TEXT(WEEKNUM($A266,2),"00"))</f>
        <v/>
      </c>
      <c r="H266" s="19" t="str">
        <f aca="false">IF($C266="","",IFERROR(INDEX(Categories!$B$2:$B$29,MATCH($C266,Categories!$A$2:$A$29,0)),""))</f>
        <v/>
      </c>
    </row>
    <row r="267" customFormat="false" ht="15" hidden="false" customHeight="false" outlineLevel="0" collapsed="false">
      <c r="A267" s="21"/>
      <c r="B267" s="22"/>
      <c r="C267" s="22"/>
      <c r="D267" s="22"/>
      <c r="E267" s="23"/>
      <c r="F267" s="19" t="str">
        <f aca="false">IF($A267="","",TEXT($A267,"YYYY-MM"))</f>
        <v/>
      </c>
      <c r="G267" s="19" t="str">
        <f aca="false">IF($A267="","",TEXT(YEAR($A267),"0000")&amp;"-W"&amp;TEXT(WEEKNUM($A267,2),"00"))</f>
        <v/>
      </c>
      <c r="H267" s="19" t="str">
        <f aca="false">IF($C267="","",IFERROR(INDEX(Categories!$B$2:$B$29,MATCH($C267,Categories!$A$2:$A$29,0)),""))</f>
        <v/>
      </c>
    </row>
    <row r="268" customFormat="false" ht="15" hidden="false" customHeight="false" outlineLevel="0" collapsed="false">
      <c r="A268" s="21"/>
      <c r="B268" s="22"/>
      <c r="C268" s="22"/>
      <c r="D268" s="22"/>
      <c r="E268" s="23"/>
      <c r="F268" s="19" t="str">
        <f aca="false">IF($A268="","",TEXT($A268,"YYYY-MM"))</f>
        <v/>
      </c>
      <c r="G268" s="19" t="str">
        <f aca="false">IF($A268="","",TEXT(YEAR($A268),"0000")&amp;"-W"&amp;TEXT(WEEKNUM($A268,2),"00"))</f>
        <v/>
      </c>
      <c r="H268" s="19" t="str">
        <f aca="false">IF($C268="","",IFERROR(INDEX(Categories!$B$2:$B$29,MATCH($C268,Categories!$A$2:$A$29,0)),""))</f>
        <v/>
      </c>
    </row>
    <row r="269" customFormat="false" ht="15" hidden="false" customHeight="false" outlineLevel="0" collapsed="false">
      <c r="A269" s="21"/>
      <c r="B269" s="22"/>
      <c r="C269" s="22"/>
      <c r="D269" s="22"/>
      <c r="E269" s="23"/>
      <c r="F269" s="19" t="str">
        <f aca="false">IF($A269="","",TEXT($A269,"YYYY-MM"))</f>
        <v/>
      </c>
      <c r="G269" s="19" t="str">
        <f aca="false">IF($A269="","",TEXT(YEAR($A269),"0000")&amp;"-W"&amp;TEXT(WEEKNUM($A269,2),"00"))</f>
        <v/>
      </c>
      <c r="H269" s="19" t="str">
        <f aca="false">IF($C269="","",IFERROR(INDEX(Categories!$B$2:$B$29,MATCH($C269,Categories!$A$2:$A$29,0)),""))</f>
        <v/>
      </c>
    </row>
    <row r="270" customFormat="false" ht="15" hidden="false" customHeight="false" outlineLevel="0" collapsed="false">
      <c r="A270" s="21"/>
      <c r="B270" s="22"/>
      <c r="C270" s="22"/>
      <c r="D270" s="22"/>
      <c r="E270" s="23"/>
      <c r="F270" s="19" t="str">
        <f aca="false">IF($A270="","",TEXT($A270,"YYYY-MM"))</f>
        <v/>
      </c>
      <c r="G270" s="19" t="str">
        <f aca="false">IF($A270="","",TEXT(YEAR($A270),"0000")&amp;"-W"&amp;TEXT(WEEKNUM($A270,2),"00"))</f>
        <v/>
      </c>
      <c r="H270" s="19" t="str">
        <f aca="false">IF($C270="","",IFERROR(INDEX(Categories!$B$2:$B$29,MATCH($C270,Categories!$A$2:$A$29,0)),""))</f>
        <v/>
      </c>
    </row>
    <row r="271" customFormat="false" ht="15" hidden="false" customHeight="false" outlineLevel="0" collapsed="false">
      <c r="A271" s="21"/>
      <c r="B271" s="22"/>
      <c r="C271" s="22"/>
      <c r="D271" s="22"/>
      <c r="E271" s="23"/>
      <c r="F271" s="19" t="str">
        <f aca="false">IF($A271="","",TEXT($A271,"YYYY-MM"))</f>
        <v/>
      </c>
      <c r="G271" s="19" t="str">
        <f aca="false">IF($A271="","",TEXT(YEAR($A271),"0000")&amp;"-W"&amp;TEXT(WEEKNUM($A271,2),"00"))</f>
        <v/>
      </c>
      <c r="H271" s="19" t="str">
        <f aca="false">IF($C271="","",IFERROR(INDEX(Categories!$B$2:$B$29,MATCH($C271,Categories!$A$2:$A$29,0)),""))</f>
        <v/>
      </c>
    </row>
    <row r="272" customFormat="false" ht="15" hidden="false" customHeight="false" outlineLevel="0" collapsed="false">
      <c r="A272" s="21"/>
      <c r="B272" s="22"/>
      <c r="C272" s="22"/>
      <c r="D272" s="22"/>
      <c r="E272" s="23"/>
      <c r="F272" s="19" t="str">
        <f aca="false">IF($A272="","",TEXT($A272,"YYYY-MM"))</f>
        <v/>
      </c>
      <c r="G272" s="19" t="str">
        <f aca="false">IF($A272="","",TEXT(YEAR($A272),"0000")&amp;"-W"&amp;TEXT(WEEKNUM($A272,2),"00"))</f>
        <v/>
      </c>
      <c r="H272" s="19" t="str">
        <f aca="false">IF($C272="","",IFERROR(INDEX(Categories!$B$2:$B$29,MATCH($C272,Categories!$A$2:$A$29,0)),""))</f>
        <v/>
      </c>
    </row>
    <row r="273" customFormat="false" ht="15" hidden="false" customHeight="false" outlineLevel="0" collapsed="false">
      <c r="A273" s="21"/>
      <c r="B273" s="22"/>
      <c r="C273" s="22"/>
      <c r="D273" s="22"/>
      <c r="E273" s="23"/>
      <c r="F273" s="19" t="str">
        <f aca="false">IF($A273="","",TEXT($A273,"YYYY-MM"))</f>
        <v/>
      </c>
      <c r="G273" s="19" t="str">
        <f aca="false">IF($A273="","",TEXT(YEAR($A273),"0000")&amp;"-W"&amp;TEXT(WEEKNUM($A273,2),"00"))</f>
        <v/>
      </c>
      <c r="H273" s="19" t="str">
        <f aca="false">IF($C273="","",IFERROR(INDEX(Categories!$B$2:$B$29,MATCH($C273,Categories!$A$2:$A$29,0)),""))</f>
        <v/>
      </c>
    </row>
    <row r="274" customFormat="false" ht="15" hidden="false" customHeight="false" outlineLevel="0" collapsed="false">
      <c r="A274" s="21"/>
      <c r="B274" s="22"/>
      <c r="C274" s="22"/>
      <c r="D274" s="22"/>
      <c r="E274" s="23"/>
      <c r="F274" s="19" t="str">
        <f aca="false">IF($A274="","",TEXT($A274,"YYYY-MM"))</f>
        <v/>
      </c>
      <c r="G274" s="19" t="str">
        <f aca="false">IF($A274="","",TEXT(YEAR($A274),"0000")&amp;"-W"&amp;TEXT(WEEKNUM($A274,2),"00"))</f>
        <v/>
      </c>
      <c r="H274" s="19" t="str">
        <f aca="false">IF($C274="","",IFERROR(INDEX(Categories!$B$2:$B$29,MATCH($C274,Categories!$A$2:$A$29,0)),""))</f>
        <v/>
      </c>
    </row>
    <row r="275" customFormat="false" ht="15" hidden="false" customHeight="false" outlineLevel="0" collapsed="false">
      <c r="A275" s="21"/>
      <c r="B275" s="22"/>
      <c r="C275" s="22"/>
      <c r="D275" s="22"/>
      <c r="E275" s="23"/>
      <c r="F275" s="19" t="str">
        <f aca="false">IF($A275="","",TEXT($A275,"YYYY-MM"))</f>
        <v/>
      </c>
      <c r="G275" s="19" t="str">
        <f aca="false">IF($A275="","",TEXT(YEAR($A275),"0000")&amp;"-W"&amp;TEXT(WEEKNUM($A275,2),"00"))</f>
        <v/>
      </c>
      <c r="H275" s="19" t="str">
        <f aca="false">IF($C275="","",IFERROR(INDEX(Categories!$B$2:$B$29,MATCH($C275,Categories!$A$2:$A$29,0)),""))</f>
        <v/>
      </c>
    </row>
    <row r="276" customFormat="false" ht="15" hidden="false" customHeight="false" outlineLevel="0" collapsed="false">
      <c r="A276" s="21"/>
      <c r="B276" s="22"/>
      <c r="C276" s="22"/>
      <c r="D276" s="22"/>
      <c r="E276" s="23"/>
      <c r="F276" s="19" t="str">
        <f aca="false">IF($A276="","",TEXT($A276,"YYYY-MM"))</f>
        <v/>
      </c>
      <c r="G276" s="19" t="str">
        <f aca="false">IF($A276="","",TEXT(YEAR($A276),"0000")&amp;"-W"&amp;TEXT(WEEKNUM($A276,2),"00"))</f>
        <v/>
      </c>
      <c r="H276" s="19" t="str">
        <f aca="false">IF($C276="","",IFERROR(INDEX(Categories!$B$2:$B$29,MATCH($C276,Categories!$A$2:$A$29,0)),""))</f>
        <v/>
      </c>
    </row>
    <row r="277" customFormat="false" ht="15" hidden="false" customHeight="false" outlineLevel="0" collapsed="false">
      <c r="A277" s="21"/>
      <c r="B277" s="22"/>
      <c r="C277" s="22"/>
      <c r="D277" s="22"/>
      <c r="E277" s="23"/>
      <c r="F277" s="19" t="str">
        <f aca="false">IF($A277="","",TEXT($A277,"YYYY-MM"))</f>
        <v/>
      </c>
      <c r="G277" s="19" t="str">
        <f aca="false">IF($A277="","",TEXT(YEAR($A277),"0000")&amp;"-W"&amp;TEXT(WEEKNUM($A277,2),"00"))</f>
        <v/>
      </c>
      <c r="H277" s="19" t="str">
        <f aca="false">IF($C277="","",IFERROR(INDEX(Categories!$B$2:$B$29,MATCH($C277,Categories!$A$2:$A$29,0)),""))</f>
        <v/>
      </c>
    </row>
    <row r="278" customFormat="false" ht="15" hidden="false" customHeight="false" outlineLevel="0" collapsed="false">
      <c r="A278" s="21"/>
      <c r="B278" s="22"/>
      <c r="C278" s="22"/>
      <c r="D278" s="22"/>
      <c r="E278" s="23"/>
      <c r="F278" s="19" t="str">
        <f aca="false">IF($A278="","",TEXT($A278,"YYYY-MM"))</f>
        <v/>
      </c>
      <c r="G278" s="19" t="str">
        <f aca="false">IF($A278="","",TEXT(YEAR($A278),"0000")&amp;"-W"&amp;TEXT(WEEKNUM($A278,2),"00"))</f>
        <v/>
      </c>
      <c r="H278" s="19" t="str">
        <f aca="false">IF($C278="","",IFERROR(INDEX(Categories!$B$2:$B$29,MATCH($C278,Categories!$A$2:$A$29,0)),""))</f>
        <v/>
      </c>
    </row>
    <row r="279" customFormat="false" ht="15" hidden="false" customHeight="false" outlineLevel="0" collapsed="false">
      <c r="A279" s="21"/>
      <c r="B279" s="22"/>
      <c r="C279" s="22"/>
      <c r="D279" s="22"/>
      <c r="E279" s="23"/>
      <c r="F279" s="19" t="str">
        <f aca="false">IF($A279="","",TEXT($A279,"YYYY-MM"))</f>
        <v/>
      </c>
      <c r="G279" s="19" t="str">
        <f aca="false">IF($A279="","",TEXT(YEAR($A279),"0000")&amp;"-W"&amp;TEXT(WEEKNUM($A279,2),"00"))</f>
        <v/>
      </c>
      <c r="H279" s="19" t="str">
        <f aca="false">IF($C279="","",IFERROR(INDEX(Categories!$B$2:$B$29,MATCH($C279,Categories!$A$2:$A$29,0)),""))</f>
        <v/>
      </c>
    </row>
    <row r="280" customFormat="false" ht="15" hidden="false" customHeight="false" outlineLevel="0" collapsed="false">
      <c r="A280" s="21"/>
      <c r="B280" s="22"/>
      <c r="C280" s="22"/>
      <c r="D280" s="22"/>
      <c r="E280" s="23"/>
      <c r="F280" s="19" t="str">
        <f aca="false">IF($A280="","",TEXT($A280,"YYYY-MM"))</f>
        <v/>
      </c>
      <c r="G280" s="19" t="str">
        <f aca="false">IF($A280="","",TEXT(YEAR($A280),"0000")&amp;"-W"&amp;TEXT(WEEKNUM($A280,2),"00"))</f>
        <v/>
      </c>
      <c r="H280" s="19" t="str">
        <f aca="false">IF($C280="","",IFERROR(INDEX(Categories!$B$2:$B$29,MATCH($C280,Categories!$A$2:$A$29,0)),""))</f>
        <v/>
      </c>
    </row>
    <row r="281" customFormat="false" ht="15" hidden="false" customHeight="false" outlineLevel="0" collapsed="false">
      <c r="A281" s="21"/>
      <c r="B281" s="22"/>
      <c r="C281" s="22"/>
      <c r="D281" s="22"/>
      <c r="E281" s="23"/>
      <c r="F281" s="19" t="str">
        <f aca="false">IF($A281="","",TEXT($A281,"YYYY-MM"))</f>
        <v/>
      </c>
      <c r="G281" s="19" t="str">
        <f aca="false">IF($A281="","",TEXT(YEAR($A281),"0000")&amp;"-W"&amp;TEXT(WEEKNUM($A281,2),"00"))</f>
        <v/>
      </c>
      <c r="H281" s="19" t="str">
        <f aca="false">IF($C281="","",IFERROR(INDEX(Categories!$B$2:$B$29,MATCH($C281,Categories!$A$2:$A$29,0)),""))</f>
        <v/>
      </c>
    </row>
    <row r="282" customFormat="false" ht="15" hidden="false" customHeight="false" outlineLevel="0" collapsed="false">
      <c r="A282" s="21"/>
      <c r="B282" s="22"/>
      <c r="C282" s="22"/>
      <c r="D282" s="22"/>
      <c r="E282" s="23"/>
      <c r="F282" s="19" t="str">
        <f aca="false">IF($A282="","",TEXT($A282,"YYYY-MM"))</f>
        <v/>
      </c>
      <c r="G282" s="19" t="str">
        <f aca="false">IF($A282="","",TEXT(YEAR($A282),"0000")&amp;"-W"&amp;TEXT(WEEKNUM($A282,2),"00"))</f>
        <v/>
      </c>
      <c r="H282" s="19" t="str">
        <f aca="false">IF($C282="","",IFERROR(INDEX(Categories!$B$2:$B$29,MATCH($C282,Categories!$A$2:$A$29,0)),""))</f>
        <v/>
      </c>
    </row>
    <row r="283" customFormat="false" ht="15" hidden="false" customHeight="false" outlineLevel="0" collapsed="false">
      <c r="A283" s="21"/>
      <c r="B283" s="22"/>
      <c r="C283" s="22"/>
      <c r="D283" s="22"/>
      <c r="E283" s="23"/>
      <c r="F283" s="19" t="str">
        <f aca="false">IF($A283="","",TEXT($A283,"YYYY-MM"))</f>
        <v/>
      </c>
      <c r="G283" s="19" t="str">
        <f aca="false">IF($A283="","",TEXT(YEAR($A283),"0000")&amp;"-W"&amp;TEXT(WEEKNUM($A283,2),"00"))</f>
        <v/>
      </c>
      <c r="H283" s="19" t="str">
        <f aca="false">IF($C283="","",IFERROR(INDEX(Categories!$B$2:$B$29,MATCH($C283,Categories!$A$2:$A$29,0)),""))</f>
        <v/>
      </c>
    </row>
    <row r="284" customFormat="false" ht="15" hidden="false" customHeight="false" outlineLevel="0" collapsed="false">
      <c r="A284" s="21"/>
      <c r="B284" s="22"/>
      <c r="C284" s="22"/>
      <c r="D284" s="22"/>
      <c r="E284" s="23"/>
      <c r="F284" s="19" t="str">
        <f aca="false">IF($A284="","",TEXT($A284,"YYYY-MM"))</f>
        <v/>
      </c>
      <c r="G284" s="19" t="str">
        <f aca="false">IF($A284="","",TEXT(YEAR($A284),"0000")&amp;"-W"&amp;TEXT(WEEKNUM($A284,2),"00"))</f>
        <v/>
      </c>
      <c r="H284" s="19" t="str">
        <f aca="false">IF($C284="","",IFERROR(INDEX(Categories!$B$2:$B$29,MATCH($C284,Categories!$A$2:$A$29,0)),""))</f>
        <v/>
      </c>
    </row>
    <row r="285" customFormat="false" ht="15" hidden="false" customHeight="false" outlineLevel="0" collapsed="false">
      <c r="A285" s="21"/>
      <c r="B285" s="22"/>
      <c r="C285" s="22"/>
      <c r="D285" s="22"/>
      <c r="E285" s="23"/>
      <c r="F285" s="19" t="str">
        <f aca="false">IF($A285="","",TEXT($A285,"YYYY-MM"))</f>
        <v/>
      </c>
      <c r="G285" s="19" t="str">
        <f aca="false">IF($A285="","",TEXT(YEAR($A285),"0000")&amp;"-W"&amp;TEXT(WEEKNUM($A285,2),"00"))</f>
        <v/>
      </c>
      <c r="H285" s="19" t="str">
        <f aca="false">IF($C285="","",IFERROR(INDEX(Categories!$B$2:$B$29,MATCH($C285,Categories!$A$2:$A$29,0)),""))</f>
        <v/>
      </c>
    </row>
    <row r="286" customFormat="false" ht="15" hidden="false" customHeight="false" outlineLevel="0" collapsed="false">
      <c r="A286" s="21"/>
      <c r="B286" s="22"/>
      <c r="C286" s="22"/>
      <c r="D286" s="22"/>
      <c r="E286" s="23"/>
      <c r="F286" s="19" t="str">
        <f aca="false">IF($A286="","",TEXT($A286,"YYYY-MM"))</f>
        <v/>
      </c>
      <c r="G286" s="19" t="str">
        <f aca="false">IF($A286="","",TEXT(YEAR($A286),"0000")&amp;"-W"&amp;TEXT(WEEKNUM($A286,2),"00"))</f>
        <v/>
      </c>
      <c r="H286" s="19" t="str">
        <f aca="false">IF($C286="","",IFERROR(INDEX(Categories!$B$2:$B$29,MATCH($C286,Categories!$A$2:$A$29,0)),""))</f>
        <v/>
      </c>
    </row>
    <row r="287" customFormat="false" ht="15" hidden="false" customHeight="false" outlineLevel="0" collapsed="false">
      <c r="A287" s="21"/>
      <c r="B287" s="22"/>
      <c r="C287" s="22"/>
      <c r="D287" s="22"/>
      <c r="E287" s="23"/>
      <c r="F287" s="19" t="str">
        <f aca="false">IF($A287="","",TEXT($A287,"YYYY-MM"))</f>
        <v/>
      </c>
      <c r="G287" s="19" t="str">
        <f aca="false">IF($A287="","",TEXT(YEAR($A287),"0000")&amp;"-W"&amp;TEXT(WEEKNUM($A287,2),"00"))</f>
        <v/>
      </c>
      <c r="H287" s="19" t="str">
        <f aca="false">IF($C287="","",IFERROR(INDEX(Categories!$B$2:$B$29,MATCH($C287,Categories!$A$2:$A$29,0)),""))</f>
        <v/>
      </c>
    </row>
    <row r="288" customFormat="false" ht="15" hidden="false" customHeight="false" outlineLevel="0" collapsed="false">
      <c r="A288" s="21"/>
      <c r="B288" s="22"/>
      <c r="C288" s="22"/>
      <c r="D288" s="22"/>
      <c r="E288" s="23"/>
      <c r="F288" s="19" t="str">
        <f aca="false">IF($A288="","",TEXT($A288,"YYYY-MM"))</f>
        <v/>
      </c>
      <c r="G288" s="19" t="str">
        <f aca="false">IF($A288="","",TEXT(YEAR($A288),"0000")&amp;"-W"&amp;TEXT(WEEKNUM($A288,2),"00"))</f>
        <v/>
      </c>
      <c r="H288" s="19" t="str">
        <f aca="false">IF($C288="","",IFERROR(INDEX(Categories!$B$2:$B$29,MATCH($C288,Categories!$A$2:$A$29,0)),""))</f>
        <v/>
      </c>
    </row>
    <row r="289" customFormat="false" ht="15" hidden="false" customHeight="false" outlineLevel="0" collapsed="false">
      <c r="A289" s="21"/>
      <c r="B289" s="22"/>
      <c r="C289" s="22"/>
      <c r="D289" s="22"/>
      <c r="E289" s="23"/>
      <c r="F289" s="19" t="str">
        <f aca="false">IF($A289="","",TEXT($A289,"YYYY-MM"))</f>
        <v/>
      </c>
      <c r="G289" s="19" t="str">
        <f aca="false">IF($A289="","",TEXT(YEAR($A289),"0000")&amp;"-W"&amp;TEXT(WEEKNUM($A289,2),"00"))</f>
        <v/>
      </c>
      <c r="H289" s="19" t="str">
        <f aca="false">IF($C289="","",IFERROR(INDEX(Categories!$B$2:$B$29,MATCH($C289,Categories!$A$2:$A$29,0)),""))</f>
        <v/>
      </c>
    </row>
    <row r="290" customFormat="false" ht="15" hidden="false" customHeight="false" outlineLevel="0" collapsed="false">
      <c r="A290" s="21"/>
      <c r="B290" s="22"/>
      <c r="C290" s="22"/>
      <c r="D290" s="22"/>
      <c r="E290" s="23"/>
      <c r="F290" s="19" t="str">
        <f aca="false">IF($A290="","",TEXT($A290,"YYYY-MM"))</f>
        <v/>
      </c>
      <c r="G290" s="19" t="str">
        <f aca="false">IF($A290="","",TEXT(YEAR($A290),"0000")&amp;"-W"&amp;TEXT(WEEKNUM($A290,2),"00"))</f>
        <v/>
      </c>
      <c r="H290" s="19" t="str">
        <f aca="false">IF($C290="","",IFERROR(INDEX(Categories!$B$2:$B$29,MATCH($C290,Categories!$A$2:$A$29,0)),""))</f>
        <v/>
      </c>
    </row>
    <row r="291" customFormat="false" ht="15" hidden="false" customHeight="false" outlineLevel="0" collapsed="false">
      <c r="A291" s="21"/>
      <c r="B291" s="22"/>
      <c r="C291" s="22"/>
      <c r="D291" s="22"/>
      <c r="E291" s="23"/>
      <c r="F291" s="19" t="str">
        <f aca="false">IF($A291="","",TEXT($A291,"YYYY-MM"))</f>
        <v/>
      </c>
      <c r="G291" s="19" t="str">
        <f aca="false">IF($A291="","",TEXT(YEAR($A291),"0000")&amp;"-W"&amp;TEXT(WEEKNUM($A291,2),"00"))</f>
        <v/>
      </c>
      <c r="H291" s="19" t="str">
        <f aca="false">IF($C291="","",IFERROR(INDEX(Categories!$B$2:$B$29,MATCH($C291,Categories!$A$2:$A$29,0)),""))</f>
        <v/>
      </c>
    </row>
    <row r="292" customFormat="false" ht="15" hidden="false" customHeight="false" outlineLevel="0" collapsed="false">
      <c r="A292" s="21"/>
      <c r="B292" s="22"/>
      <c r="C292" s="22"/>
      <c r="D292" s="22"/>
      <c r="E292" s="23"/>
      <c r="F292" s="19" t="str">
        <f aca="false">IF($A292="","",TEXT($A292,"YYYY-MM"))</f>
        <v/>
      </c>
      <c r="G292" s="19" t="str">
        <f aca="false">IF($A292="","",TEXT(YEAR($A292),"0000")&amp;"-W"&amp;TEXT(WEEKNUM($A292,2),"00"))</f>
        <v/>
      </c>
      <c r="H292" s="19" t="str">
        <f aca="false">IF($C292="","",IFERROR(INDEX(Categories!$B$2:$B$29,MATCH($C292,Categories!$A$2:$A$29,0)),""))</f>
        <v/>
      </c>
    </row>
    <row r="293" customFormat="false" ht="15" hidden="false" customHeight="false" outlineLevel="0" collapsed="false">
      <c r="A293" s="21"/>
      <c r="B293" s="22"/>
      <c r="C293" s="22"/>
      <c r="D293" s="22"/>
      <c r="E293" s="23"/>
      <c r="F293" s="19" t="str">
        <f aca="false">IF($A293="","",TEXT($A293,"YYYY-MM"))</f>
        <v/>
      </c>
      <c r="G293" s="19" t="str">
        <f aca="false">IF($A293="","",TEXT(YEAR($A293),"0000")&amp;"-W"&amp;TEXT(WEEKNUM($A293,2),"00"))</f>
        <v/>
      </c>
      <c r="H293" s="19" t="str">
        <f aca="false">IF($C293="","",IFERROR(INDEX(Categories!$B$2:$B$29,MATCH($C293,Categories!$A$2:$A$29,0)),""))</f>
        <v/>
      </c>
    </row>
    <row r="294" customFormat="false" ht="15" hidden="false" customHeight="false" outlineLevel="0" collapsed="false">
      <c r="A294" s="21"/>
      <c r="B294" s="22"/>
      <c r="C294" s="22"/>
      <c r="D294" s="22"/>
      <c r="E294" s="23"/>
      <c r="F294" s="19" t="str">
        <f aca="false">IF($A294="","",TEXT($A294,"YYYY-MM"))</f>
        <v/>
      </c>
      <c r="G294" s="19" t="str">
        <f aca="false">IF($A294="","",TEXT(YEAR($A294),"0000")&amp;"-W"&amp;TEXT(WEEKNUM($A294,2),"00"))</f>
        <v/>
      </c>
      <c r="H294" s="19" t="str">
        <f aca="false">IF($C294="","",IFERROR(INDEX(Categories!$B$2:$B$29,MATCH($C294,Categories!$A$2:$A$29,0)),""))</f>
        <v/>
      </c>
    </row>
    <row r="295" customFormat="false" ht="15" hidden="false" customHeight="false" outlineLevel="0" collapsed="false">
      <c r="A295" s="21"/>
      <c r="B295" s="22"/>
      <c r="C295" s="22"/>
      <c r="D295" s="22"/>
      <c r="E295" s="23"/>
      <c r="F295" s="19" t="str">
        <f aca="false">IF($A295="","",TEXT($A295,"YYYY-MM"))</f>
        <v/>
      </c>
      <c r="G295" s="19" t="str">
        <f aca="false">IF($A295="","",TEXT(YEAR($A295),"0000")&amp;"-W"&amp;TEXT(WEEKNUM($A295,2),"00"))</f>
        <v/>
      </c>
      <c r="H295" s="19" t="str">
        <f aca="false">IF($C295="","",IFERROR(INDEX(Categories!$B$2:$B$29,MATCH($C295,Categories!$A$2:$A$29,0)),""))</f>
        <v/>
      </c>
    </row>
    <row r="296" customFormat="false" ht="15" hidden="false" customHeight="false" outlineLevel="0" collapsed="false">
      <c r="A296" s="21"/>
      <c r="B296" s="22"/>
      <c r="C296" s="22"/>
      <c r="D296" s="22"/>
      <c r="E296" s="23"/>
      <c r="F296" s="19" t="str">
        <f aca="false">IF($A296="","",TEXT($A296,"YYYY-MM"))</f>
        <v/>
      </c>
      <c r="G296" s="19" t="str">
        <f aca="false">IF($A296="","",TEXT(YEAR($A296),"0000")&amp;"-W"&amp;TEXT(WEEKNUM($A296,2),"00"))</f>
        <v/>
      </c>
      <c r="H296" s="19" t="str">
        <f aca="false">IF($C296="","",IFERROR(INDEX(Categories!$B$2:$B$29,MATCH($C296,Categories!$A$2:$A$29,0)),""))</f>
        <v/>
      </c>
    </row>
    <row r="297" customFormat="false" ht="15" hidden="false" customHeight="false" outlineLevel="0" collapsed="false">
      <c r="A297" s="21"/>
      <c r="B297" s="22"/>
      <c r="C297" s="22"/>
      <c r="D297" s="22"/>
      <c r="E297" s="23"/>
      <c r="F297" s="19" t="str">
        <f aca="false">IF($A297="","",TEXT($A297,"YYYY-MM"))</f>
        <v/>
      </c>
      <c r="G297" s="19" t="str">
        <f aca="false">IF($A297="","",TEXT(YEAR($A297),"0000")&amp;"-W"&amp;TEXT(WEEKNUM($A297,2),"00"))</f>
        <v/>
      </c>
      <c r="H297" s="19" t="str">
        <f aca="false">IF($C297="","",IFERROR(INDEX(Categories!$B$2:$B$29,MATCH($C297,Categories!$A$2:$A$29,0)),""))</f>
        <v/>
      </c>
    </row>
    <row r="298" customFormat="false" ht="15" hidden="false" customHeight="false" outlineLevel="0" collapsed="false">
      <c r="A298" s="21"/>
      <c r="B298" s="22"/>
      <c r="C298" s="22"/>
      <c r="D298" s="22"/>
      <c r="E298" s="23"/>
      <c r="F298" s="19" t="str">
        <f aca="false">IF($A298="","",TEXT($A298,"YYYY-MM"))</f>
        <v/>
      </c>
      <c r="G298" s="19" t="str">
        <f aca="false">IF($A298="","",TEXT(YEAR($A298),"0000")&amp;"-W"&amp;TEXT(WEEKNUM($A298,2),"00"))</f>
        <v/>
      </c>
      <c r="H298" s="19" t="str">
        <f aca="false">IF($C298="","",IFERROR(INDEX(Categories!$B$2:$B$29,MATCH($C298,Categories!$A$2:$A$29,0)),""))</f>
        <v/>
      </c>
    </row>
    <row r="299" customFormat="false" ht="15" hidden="false" customHeight="false" outlineLevel="0" collapsed="false">
      <c r="A299" s="21"/>
      <c r="B299" s="22"/>
      <c r="C299" s="22"/>
      <c r="D299" s="22"/>
      <c r="E299" s="23"/>
      <c r="F299" s="19" t="str">
        <f aca="false">IF($A299="","",TEXT($A299,"YYYY-MM"))</f>
        <v/>
      </c>
      <c r="G299" s="19" t="str">
        <f aca="false">IF($A299="","",TEXT(YEAR($A299),"0000")&amp;"-W"&amp;TEXT(WEEKNUM($A299,2),"00"))</f>
        <v/>
      </c>
      <c r="H299" s="19" t="str">
        <f aca="false">IF($C299="","",IFERROR(INDEX(Categories!$B$2:$B$29,MATCH($C299,Categories!$A$2:$A$29,0)),""))</f>
        <v/>
      </c>
    </row>
    <row r="300" customFormat="false" ht="15" hidden="false" customHeight="false" outlineLevel="0" collapsed="false">
      <c r="A300" s="21"/>
      <c r="B300" s="22"/>
      <c r="C300" s="22"/>
      <c r="D300" s="22"/>
      <c r="E300" s="23"/>
      <c r="F300" s="19" t="str">
        <f aca="false">IF($A300="","",TEXT($A300,"YYYY-MM"))</f>
        <v/>
      </c>
      <c r="G300" s="19" t="str">
        <f aca="false">IF($A300="","",TEXT(YEAR($A300),"0000")&amp;"-W"&amp;TEXT(WEEKNUM($A300,2),"00"))</f>
        <v/>
      </c>
      <c r="H300" s="19" t="str">
        <f aca="false">IF($C300="","",IFERROR(INDEX(Categories!$B$2:$B$29,MATCH($C300,Categories!$A$2:$A$29,0)),""))</f>
        <v/>
      </c>
    </row>
    <row r="301" customFormat="false" ht="15" hidden="false" customHeight="false" outlineLevel="0" collapsed="false">
      <c r="A301" s="21"/>
      <c r="B301" s="22"/>
      <c r="C301" s="22"/>
      <c r="D301" s="22"/>
      <c r="E301" s="23"/>
      <c r="F301" s="19" t="str">
        <f aca="false">IF($A301="","",TEXT($A301,"YYYY-MM"))</f>
        <v/>
      </c>
      <c r="G301" s="19" t="str">
        <f aca="false">IF($A301="","",TEXT(YEAR($A301),"0000")&amp;"-W"&amp;TEXT(WEEKNUM($A301,2),"00"))</f>
        <v/>
      </c>
      <c r="H301" s="19" t="str">
        <f aca="false">IF($C301="","",IFERROR(INDEX(Categories!$B$2:$B$29,MATCH($C301,Categories!$A$2:$A$29,0)),""))</f>
        <v/>
      </c>
    </row>
    <row r="302" customFormat="false" ht="15" hidden="false" customHeight="false" outlineLevel="0" collapsed="false">
      <c r="A302" s="21"/>
      <c r="B302" s="22"/>
      <c r="C302" s="22"/>
      <c r="D302" s="22"/>
      <c r="E302" s="23"/>
      <c r="F302" s="19" t="str">
        <f aca="false">IF($A302="","",TEXT($A302,"YYYY-MM"))</f>
        <v/>
      </c>
      <c r="G302" s="19" t="str">
        <f aca="false">IF($A302="","",TEXT(YEAR($A302),"0000")&amp;"-W"&amp;TEXT(WEEKNUM($A302,2),"00"))</f>
        <v/>
      </c>
      <c r="H302" s="19" t="str">
        <f aca="false">IF($C302="","",IFERROR(INDEX(Categories!$B$2:$B$29,MATCH($C302,Categories!$A$2:$A$29,0)),""))</f>
        <v/>
      </c>
    </row>
    <row r="303" customFormat="false" ht="15" hidden="false" customHeight="false" outlineLevel="0" collapsed="false">
      <c r="A303" s="21"/>
      <c r="B303" s="22"/>
      <c r="C303" s="22"/>
      <c r="D303" s="22"/>
      <c r="E303" s="23"/>
      <c r="F303" s="19" t="str">
        <f aca="false">IF($A303="","",TEXT($A303,"YYYY-MM"))</f>
        <v/>
      </c>
      <c r="G303" s="19" t="str">
        <f aca="false">IF($A303="","",TEXT(YEAR($A303),"0000")&amp;"-W"&amp;TEXT(WEEKNUM($A303,2),"00"))</f>
        <v/>
      </c>
      <c r="H303" s="19" t="str">
        <f aca="false">IF($C303="","",IFERROR(INDEX(Categories!$B$2:$B$29,MATCH($C303,Categories!$A$2:$A$29,0)),""))</f>
        <v/>
      </c>
    </row>
    <row r="304" customFormat="false" ht="15" hidden="false" customHeight="false" outlineLevel="0" collapsed="false">
      <c r="A304" s="21"/>
      <c r="B304" s="22"/>
      <c r="C304" s="22"/>
      <c r="D304" s="22"/>
      <c r="E304" s="23"/>
      <c r="F304" s="19" t="str">
        <f aca="false">IF($A304="","",TEXT($A304,"YYYY-MM"))</f>
        <v/>
      </c>
      <c r="G304" s="19" t="str">
        <f aca="false">IF($A304="","",TEXT(YEAR($A304),"0000")&amp;"-W"&amp;TEXT(WEEKNUM($A304,2),"00"))</f>
        <v/>
      </c>
      <c r="H304" s="19" t="str">
        <f aca="false">IF($C304="","",IFERROR(INDEX(Categories!$B$2:$B$29,MATCH($C304,Categories!$A$2:$A$29,0)),""))</f>
        <v/>
      </c>
    </row>
    <row r="305" customFormat="false" ht="15" hidden="false" customHeight="false" outlineLevel="0" collapsed="false">
      <c r="A305" s="21"/>
      <c r="B305" s="22"/>
      <c r="C305" s="22"/>
      <c r="D305" s="22"/>
      <c r="E305" s="23"/>
      <c r="F305" s="19" t="str">
        <f aca="false">IF($A305="","",TEXT($A305,"YYYY-MM"))</f>
        <v/>
      </c>
      <c r="G305" s="19" t="str">
        <f aca="false">IF($A305="","",TEXT(YEAR($A305),"0000")&amp;"-W"&amp;TEXT(WEEKNUM($A305,2),"00"))</f>
        <v/>
      </c>
      <c r="H305" s="19" t="str">
        <f aca="false">IF($C305="","",IFERROR(INDEX(Categories!$B$2:$B$29,MATCH($C305,Categories!$A$2:$A$29,0)),""))</f>
        <v/>
      </c>
    </row>
    <row r="306" customFormat="false" ht="15" hidden="false" customHeight="false" outlineLevel="0" collapsed="false">
      <c r="A306" s="21"/>
      <c r="B306" s="22"/>
      <c r="C306" s="22"/>
      <c r="D306" s="22"/>
      <c r="E306" s="23"/>
      <c r="F306" s="19" t="str">
        <f aca="false">IF($A306="","",TEXT($A306,"YYYY-MM"))</f>
        <v/>
      </c>
      <c r="G306" s="19" t="str">
        <f aca="false">IF($A306="","",TEXT(YEAR($A306),"0000")&amp;"-W"&amp;TEXT(WEEKNUM($A306,2),"00"))</f>
        <v/>
      </c>
      <c r="H306" s="19" t="str">
        <f aca="false">IF($C306="","",IFERROR(INDEX(Categories!$B$2:$B$29,MATCH($C306,Categories!$A$2:$A$29,0)),""))</f>
        <v/>
      </c>
    </row>
    <row r="307" customFormat="false" ht="15" hidden="false" customHeight="false" outlineLevel="0" collapsed="false">
      <c r="A307" s="21"/>
      <c r="B307" s="22"/>
      <c r="C307" s="22"/>
      <c r="D307" s="22"/>
      <c r="E307" s="23"/>
      <c r="F307" s="19" t="str">
        <f aca="false">IF($A307="","",TEXT($A307,"YYYY-MM"))</f>
        <v/>
      </c>
      <c r="G307" s="19" t="str">
        <f aca="false">IF($A307="","",TEXT(YEAR($A307),"0000")&amp;"-W"&amp;TEXT(WEEKNUM($A307,2),"00"))</f>
        <v/>
      </c>
      <c r="H307" s="19" t="str">
        <f aca="false">IF($C307="","",IFERROR(INDEX(Categories!$B$2:$B$29,MATCH($C307,Categories!$A$2:$A$29,0)),""))</f>
        <v/>
      </c>
    </row>
    <row r="308" customFormat="false" ht="15" hidden="false" customHeight="false" outlineLevel="0" collapsed="false">
      <c r="A308" s="21"/>
      <c r="B308" s="22"/>
      <c r="C308" s="22"/>
      <c r="D308" s="22"/>
      <c r="E308" s="23"/>
      <c r="F308" s="19" t="str">
        <f aca="false">IF($A308="","",TEXT($A308,"YYYY-MM"))</f>
        <v/>
      </c>
      <c r="G308" s="19" t="str">
        <f aca="false">IF($A308="","",TEXT(YEAR($A308),"0000")&amp;"-W"&amp;TEXT(WEEKNUM($A308,2),"00"))</f>
        <v/>
      </c>
      <c r="H308" s="19" t="str">
        <f aca="false">IF($C308="","",IFERROR(INDEX(Categories!$B$2:$B$29,MATCH($C308,Categories!$A$2:$A$29,0)),""))</f>
        <v/>
      </c>
    </row>
    <row r="309" customFormat="false" ht="15" hidden="false" customHeight="false" outlineLevel="0" collapsed="false">
      <c r="A309" s="21"/>
      <c r="B309" s="22"/>
      <c r="C309" s="22"/>
      <c r="D309" s="22"/>
      <c r="E309" s="23"/>
      <c r="F309" s="19" t="str">
        <f aca="false">IF($A309="","",TEXT($A309,"YYYY-MM"))</f>
        <v/>
      </c>
      <c r="G309" s="19" t="str">
        <f aca="false">IF($A309="","",TEXT(YEAR($A309),"0000")&amp;"-W"&amp;TEXT(WEEKNUM($A309,2),"00"))</f>
        <v/>
      </c>
      <c r="H309" s="19" t="str">
        <f aca="false">IF($C309="","",IFERROR(INDEX(Categories!$B$2:$B$29,MATCH($C309,Categories!$A$2:$A$29,0)),""))</f>
        <v/>
      </c>
    </row>
    <row r="310" customFormat="false" ht="15" hidden="false" customHeight="false" outlineLevel="0" collapsed="false">
      <c r="A310" s="21"/>
      <c r="B310" s="22"/>
      <c r="C310" s="22"/>
      <c r="D310" s="22"/>
      <c r="E310" s="23"/>
      <c r="F310" s="19" t="str">
        <f aca="false">IF($A310="","",TEXT($A310,"YYYY-MM"))</f>
        <v/>
      </c>
      <c r="G310" s="19" t="str">
        <f aca="false">IF($A310="","",TEXT(YEAR($A310),"0000")&amp;"-W"&amp;TEXT(WEEKNUM($A310,2),"00"))</f>
        <v/>
      </c>
      <c r="H310" s="19" t="str">
        <f aca="false">IF($C310="","",IFERROR(INDEX(Categories!$B$2:$B$29,MATCH($C310,Categories!$A$2:$A$29,0)),""))</f>
        <v/>
      </c>
    </row>
    <row r="311" customFormat="false" ht="15" hidden="false" customHeight="false" outlineLevel="0" collapsed="false">
      <c r="A311" s="21"/>
      <c r="B311" s="22"/>
      <c r="C311" s="22"/>
      <c r="D311" s="22"/>
      <c r="E311" s="23"/>
      <c r="F311" s="19" t="str">
        <f aca="false">IF($A311="","",TEXT($A311,"YYYY-MM"))</f>
        <v/>
      </c>
      <c r="G311" s="19" t="str">
        <f aca="false">IF($A311="","",TEXT(YEAR($A311),"0000")&amp;"-W"&amp;TEXT(WEEKNUM($A311,2),"00"))</f>
        <v/>
      </c>
      <c r="H311" s="19" t="str">
        <f aca="false">IF($C311="","",IFERROR(INDEX(Categories!$B$2:$B$29,MATCH($C311,Categories!$A$2:$A$29,0)),""))</f>
        <v/>
      </c>
    </row>
    <row r="312" customFormat="false" ht="15" hidden="false" customHeight="false" outlineLevel="0" collapsed="false">
      <c r="A312" s="21"/>
      <c r="B312" s="22"/>
      <c r="C312" s="22"/>
      <c r="D312" s="22"/>
      <c r="E312" s="23"/>
      <c r="F312" s="19" t="str">
        <f aca="false">IF($A312="","",TEXT($A312,"YYYY-MM"))</f>
        <v/>
      </c>
      <c r="G312" s="19" t="str">
        <f aca="false">IF($A312="","",TEXT(YEAR($A312),"0000")&amp;"-W"&amp;TEXT(WEEKNUM($A312,2),"00"))</f>
        <v/>
      </c>
      <c r="H312" s="19" t="str">
        <f aca="false">IF($C312="","",IFERROR(INDEX(Categories!$B$2:$B$29,MATCH($C312,Categories!$A$2:$A$29,0)),""))</f>
        <v/>
      </c>
    </row>
    <row r="313" customFormat="false" ht="15" hidden="false" customHeight="false" outlineLevel="0" collapsed="false">
      <c r="A313" s="21"/>
      <c r="B313" s="22"/>
      <c r="C313" s="22"/>
      <c r="D313" s="22"/>
      <c r="E313" s="23"/>
      <c r="F313" s="19" t="str">
        <f aca="false">IF($A313="","",TEXT($A313,"YYYY-MM"))</f>
        <v/>
      </c>
      <c r="G313" s="19" t="str">
        <f aca="false">IF($A313="","",TEXT(YEAR($A313),"0000")&amp;"-W"&amp;TEXT(WEEKNUM($A313,2),"00"))</f>
        <v/>
      </c>
      <c r="H313" s="19" t="str">
        <f aca="false">IF($C313="","",IFERROR(INDEX(Categories!$B$2:$B$29,MATCH($C313,Categories!$A$2:$A$29,0)),""))</f>
        <v/>
      </c>
    </row>
    <row r="314" customFormat="false" ht="15" hidden="false" customHeight="false" outlineLevel="0" collapsed="false">
      <c r="A314" s="21"/>
      <c r="B314" s="22"/>
      <c r="C314" s="22"/>
      <c r="D314" s="22"/>
      <c r="E314" s="23"/>
      <c r="F314" s="19" t="str">
        <f aca="false">IF($A314="","",TEXT($A314,"YYYY-MM"))</f>
        <v/>
      </c>
      <c r="G314" s="19" t="str">
        <f aca="false">IF($A314="","",TEXT(YEAR($A314),"0000")&amp;"-W"&amp;TEXT(WEEKNUM($A314,2),"00"))</f>
        <v/>
      </c>
      <c r="H314" s="19" t="str">
        <f aca="false">IF($C314="","",IFERROR(INDEX(Categories!$B$2:$B$29,MATCH($C314,Categories!$A$2:$A$29,0)),""))</f>
        <v/>
      </c>
    </row>
    <row r="315" customFormat="false" ht="15" hidden="false" customHeight="false" outlineLevel="0" collapsed="false">
      <c r="A315" s="21"/>
      <c r="B315" s="22"/>
      <c r="C315" s="22"/>
      <c r="D315" s="22"/>
      <c r="E315" s="23"/>
      <c r="F315" s="19" t="str">
        <f aca="false">IF($A315="","",TEXT($A315,"YYYY-MM"))</f>
        <v/>
      </c>
      <c r="G315" s="19" t="str">
        <f aca="false">IF($A315="","",TEXT(YEAR($A315),"0000")&amp;"-W"&amp;TEXT(WEEKNUM($A315,2),"00"))</f>
        <v/>
      </c>
      <c r="H315" s="19" t="str">
        <f aca="false">IF($C315="","",IFERROR(INDEX(Categories!$B$2:$B$29,MATCH($C315,Categories!$A$2:$A$29,0)),""))</f>
        <v/>
      </c>
    </row>
    <row r="316" customFormat="false" ht="15" hidden="false" customHeight="false" outlineLevel="0" collapsed="false">
      <c r="A316" s="21"/>
      <c r="B316" s="22"/>
      <c r="C316" s="22"/>
      <c r="D316" s="22"/>
      <c r="E316" s="23"/>
      <c r="F316" s="19" t="str">
        <f aca="false">IF($A316="","",TEXT($A316,"YYYY-MM"))</f>
        <v/>
      </c>
      <c r="G316" s="19" t="str">
        <f aca="false">IF($A316="","",TEXT(YEAR($A316),"0000")&amp;"-W"&amp;TEXT(WEEKNUM($A316,2),"00"))</f>
        <v/>
      </c>
      <c r="H316" s="19" t="str">
        <f aca="false">IF($C316="","",IFERROR(INDEX(Categories!$B$2:$B$29,MATCH($C316,Categories!$A$2:$A$29,0)),""))</f>
        <v/>
      </c>
    </row>
    <row r="317" customFormat="false" ht="15" hidden="false" customHeight="false" outlineLevel="0" collapsed="false">
      <c r="A317" s="21"/>
      <c r="B317" s="22"/>
      <c r="C317" s="22"/>
      <c r="D317" s="22"/>
      <c r="E317" s="23"/>
      <c r="F317" s="19" t="str">
        <f aca="false">IF($A317="","",TEXT($A317,"YYYY-MM"))</f>
        <v/>
      </c>
      <c r="G317" s="19" t="str">
        <f aca="false">IF($A317="","",TEXT(YEAR($A317),"0000")&amp;"-W"&amp;TEXT(WEEKNUM($A317,2),"00"))</f>
        <v/>
      </c>
      <c r="H317" s="19" t="str">
        <f aca="false">IF($C317="","",IFERROR(INDEX(Categories!$B$2:$B$29,MATCH($C317,Categories!$A$2:$A$29,0)),""))</f>
        <v/>
      </c>
    </row>
    <row r="318" customFormat="false" ht="15" hidden="false" customHeight="false" outlineLevel="0" collapsed="false">
      <c r="A318" s="21"/>
      <c r="B318" s="22"/>
      <c r="C318" s="22"/>
      <c r="D318" s="22"/>
      <c r="E318" s="23"/>
      <c r="F318" s="19" t="str">
        <f aca="false">IF($A318="","",TEXT($A318,"YYYY-MM"))</f>
        <v/>
      </c>
      <c r="G318" s="19" t="str">
        <f aca="false">IF($A318="","",TEXT(YEAR($A318),"0000")&amp;"-W"&amp;TEXT(WEEKNUM($A318,2),"00"))</f>
        <v/>
      </c>
      <c r="H318" s="19" t="str">
        <f aca="false">IF($C318="","",IFERROR(INDEX(Categories!$B$2:$B$29,MATCH($C318,Categories!$A$2:$A$29,0)),""))</f>
        <v/>
      </c>
    </row>
    <row r="319" customFormat="false" ht="15" hidden="false" customHeight="false" outlineLevel="0" collapsed="false">
      <c r="A319" s="21"/>
      <c r="B319" s="22"/>
      <c r="C319" s="22"/>
      <c r="D319" s="22"/>
      <c r="E319" s="23"/>
      <c r="F319" s="19" t="str">
        <f aca="false">IF($A319="","",TEXT($A319,"YYYY-MM"))</f>
        <v/>
      </c>
      <c r="G319" s="19" t="str">
        <f aca="false">IF($A319="","",TEXT(YEAR($A319),"0000")&amp;"-W"&amp;TEXT(WEEKNUM($A319,2),"00"))</f>
        <v/>
      </c>
      <c r="H319" s="19" t="str">
        <f aca="false">IF($C319="","",IFERROR(INDEX(Categories!$B$2:$B$29,MATCH($C319,Categories!$A$2:$A$29,0)),""))</f>
        <v/>
      </c>
    </row>
    <row r="320" customFormat="false" ht="15" hidden="false" customHeight="false" outlineLevel="0" collapsed="false">
      <c r="A320" s="21"/>
      <c r="B320" s="22"/>
      <c r="C320" s="22"/>
      <c r="D320" s="22"/>
      <c r="E320" s="23"/>
      <c r="F320" s="19" t="str">
        <f aca="false">IF($A320="","",TEXT($A320,"YYYY-MM"))</f>
        <v/>
      </c>
      <c r="G320" s="19" t="str">
        <f aca="false">IF($A320="","",TEXT(YEAR($A320),"0000")&amp;"-W"&amp;TEXT(WEEKNUM($A320,2),"00"))</f>
        <v/>
      </c>
      <c r="H320" s="19" t="str">
        <f aca="false">IF($C320="","",IFERROR(INDEX(Categories!$B$2:$B$29,MATCH($C320,Categories!$A$2:$A$29,0)),""))</f>
        <v/>
      </c>
    </row>
    <row r="321" customFormat="false" ht="15" hidden="false" customHeight="false" outlineLevel="0" collapsed="false">
      <c r="A321" s="21"/>
      <c r="B321" s="22"/>
      <c r="C321" s="22"/>
      <c r="D321" s="22"/>
      <c r="E321" s="23"/>
      <c r="F321" s="19" t="str">
        <f aca="false">IF($A321="","",TEXT($A321,"YYYY-MM"))</f>
        <v/>
      </c>
      <c r="G321" s="19" t="str">
        <f aca="false">IF($A321="","",TEXT(YEAR($A321),"0000")&amp;"-W"&amp;TEXT(WEEKNUM($A321,2),"00"))</f>
        <v/>
      </c>
      <c r="H321" s="19" t="str">
        <f aca="false">IF($C321="","",IFERROR(INDEX(Categories!$B$2:$B$29,MATCH($C321,Categories!$A$2:$A$29,0)),""))</f>
        <v/>
      </c>
    </row>
    <row r="322" customFormat="false" ht="15" hidden="false" customHeight="false" outlineLevel="0" collapsed="false">
      <c r="A322" s="21"/>
      <c r="B322" s="22"/>
      <c r="C322" s="22"/>
      <c r="D322" s="22"/>
      <c r="E322" s="23"/>
      <c r="F322" s="19" t="str">
        <f aca="false">IF($A322="","",TEXT($A322,"YYYY-MM"))</f>
        <v/>
      </c>
      <c r="G322" s="19" t="str">
        <f aca="false">IF($A322="","",TEXT(YEAR($A322),"0000")&amp;"-W"&amp;TEXT(WEEKNUM($A322,2),"00"))</f>
        <v/>
      </c>
      <c r="H322" s="19" t="str">
        <f aca="false">IF($C322="","",IFERROR(INDEX(Categories!$B$2:$B$29,MATCH($C322,Categories!$A$2:$A$29,0)),""))</f>
        <v/>
      </c>
    </row>
    <row r="323" customFormat="false" ht="15" hidden="false" customHeight="false" outlineLevel="0" collapsed="false">
      <c r="A323" s="21"/>
      <c r="B323" s="22"/>
      <c r="C323" s="22"/>
      <c r="D323" s="22"/>
      <c r="E323" s="23"/>
      <c r="F323" s="19" t="str">
        <f aca="false">IF($A323="","",TEXT($A323,"YYYY-MM"))</f>
        <v/>
      </c>
      <c r="G323" s="19" t="str">
        <f aca="false">IF($A323="","",TEXT(YEAR($A323),"0000")&amp;"-W"&amp;TEXT(WEEKNUM($A323,2),"00"))</f>
        <v/>
      </c>
      <c r="H323" s="19" t="str">
        <f aca="false">IF($C323="","",IFERROR(INDEX(Categories!$B$2:$B$29,MATCH($C323,Categories!$A$2:$A$29,0)),""))</f>
        <v/>
      </c>
    </row>
    <row r="324" customFormat="false" ht="15" hidden="false" customHeight="false" outlineLevel="0" collapsed="false">
      <c r="A324" s="21"/>
      <c r="B324" s="22"/>
      <c r="C324" s="22"/>
      <c r="D324" s="22"/>
      <c r="E324" s="23"/>
      <c r="F324" s="19" t="str">
        <f aca="false">IF($A324="","",TEXT($A324,"YYYY-MM"))</f>
        <v/>
      </c>
      <c r="G324" s="19" t="str">
        <f aca="false">IF($A324="","",TEXT(YEAR($A324),"0000")&amp;"-W"&amp;TEXT(WEEKNUM($A324,2),"00"))</f>
        <v/>
      </c>
      <c r="H324" s="19" t="str">
        <f aca="false">IF($C324="","",IFERROR(INDEX(Categories!$B$2:$B$29,MATCH($C324,Categories!$A$2:$A$29,0)),""))</f>
        <v/>
      </c>
    </row>
    <row r="325" customFormat="false" ht="15" hidden="false" customHeight="false" outlineLevel="0" collapsed="false">
      <c r="A325" s="21"/>
      <c r="B325" s="22"/>
      <c r="C325" s="22"/>
      <c r="D325" s="22"/>
      <c r="E325" s="23"/>
      <c r="F325" s="19" t="str">
        <f aca="false">IF($A325="","",TEXT($A325,"YYYY-MM"))</f>
        <v/>
      </c>
      <c r="G325" s="19" t="str">
        <f aca="false">IF($A325="","",TEXT(YEAR($A325),"0000")&amp;"-W"&amp;TEXT(WEEKNUM($A325,2),"00"))</f>
        <v/>
      </c>
      <c r="H325" s="19" t="str">
        <f aca="false">IF($C325="","",IFERROR(INDEX(Categories!$B$2:$B$29,MATCH($C325,Categories!$A$2:$A$29,0)),""))</f>
        <v/>
      </c>
    </row>
    <row r="326" customFormat="false" ht="15" hidden="false" customHeight="false" outlineLevel="0" collapsed="false">
      <c r="A326" s="21"/>
      <c r="B326" s="22"/>
      <c r="C326" s="22"/>
      <c r="D326" s="22"/>
      <c r="E326" s="23"/>
      <c r="F326" s="19" t="str">
        <f aca="false">IF($A326="","",TEXT($A326,"YYYY-MM"))</f>
        <v/>
      </c>
      <c r="G326" s="19" t="str">
        <f aca="false">IF($A326="","",TEXT(YEAR($A326),"0000")&amp;"-W"&amp;TEXT(WEEKNUM($A326,2),"00"))</f>
        <v/>
      </c>
      <c r="H326" s="19" t="str">
        <f aca="false">IF($C326="","",IFERROR(INDEX(Categories!$B$2:$B$29,MATCH($C326,Categories!$A$2:$A$29,0)),""))</f>
        <v/>
      </c>
    </row>
    <row r="327" customFormat="false" ht="15" hidden="false" customHeight="false" outlineLevel="0" collapsed="false">
      <c r="A327" s="21"/>
      <c r="B327" s="22"/>
      <c r="C327" s="22"/>
      <c r="D327" s="22"/>
      <c r="E327" s="23"/>
      <c r="F327" s="19" t="str">
        <f aca="false">IF($A327="","",TEXT($A327,"YYYY-MM"))</f>
        <v/>
      </c>
      <c r="G327" s="19" t="str">
        <f aca="false">IF($A327="","",TEXT(YEAR($A327),"0000")&amp;"-W"&amp;TEXT(WEEKNUM($A327,2),"00"))</f>
        <v/>
      </c>
      <c r="H327" s="19" t="str">
        <f aca="false">IF($C327="","",IFERROR(INDEX(Categories!$B$2:$B$29,MATCH($C327,Categories!$A$2:$A$29,0)),""))</f>
        <v/>
      </c>
    </row>
    <row r="328" customFormat="false" ht="15" hidden="false" customHeight="false" outlineLevel="0" collapsed="false">
      <c r="A328" s="21"/>
      <c r="B328" s="22"/>
      <c r="C328" s="22"/>
      <c r="D328" s="22"/>
      <c r="E328" s="23"/>
      <c r="F328" s="19" t="str">
        <f aca="false">IF($A328="","",TEXT($A328,"YYYY-MM"))</f>
        <v/>
      </c>
      <c r="G328" s="19" t="str">
        <f aca="false">IF($A328="","",TEXT(YEAR($A328),"0000")&amp;"-W"&amp;TEXT(WEEKNUM($A328,2),"00"))</f>
        <v/>
      </c>
      <c r="H328" s="19" t="str">
        <f aca="false">IF($C328="","",IFERROR(INDEX(Categories!$B$2:$B$29,MATCH($C328,Categories!$A$2:$A$29,0)),""))</f>
        <v/>
      </c>
    </row>
    <row r="329" customFormat="false" ht="15" hidden="false" customHeight="false" outlineLevel="0" collapsed="false">
      <c r="A329" s="21"/>
      <c r="B329" s="22"/>
      <c r="C329" s="22"/>
      <c r="D329" s="22"/>
      <c r="E329" s="23"/>
      <c r="F329" s="19" t="str">
        <f aca="false">IF($A329="","",TEXT($A329,"YYYY-MM"))</f>
        <v/>
      </c>
      <c r="G329" s="19" t="str">
        <f aca="false">IF($A329="","",TEXT(YEAR($A329),"0000")&amp;"-W"&amp;TEXT(WEEKNUM($A329,2),"00"))</f>
        <v/>
      </c>
      <c r="H329" s="19" t="str">
        <f aca="false">IF($C329="","",IFERROR(INDEX(Categories!$B$2:$B$29,MATCH($C329,Categories!$A$2:$A$29,0)),""))</f>
        <v/>
      </c>
    </row>
    <row r="330" customFormat="false" ht="15" hidden="false" customHeight="false" outlineLevel="0" collapsed="false">
      <c r="A330" s="21"/>
      <c r="B330" s="22"/>
      <c r="C330" s="22"/>
      <c r="D330" s="22"/>
      <c r="E330" s="23"/>
      <c r="F330" s="19" t="str">
        <f aca="false">IF($A330="","",TEXT($A330,"YYYY-MM"))</f>
        <v/>
      </c>
      <c r="G330" s="19" t="str">
        <f aca="false">IF($A330="","",TEXT(YEAR($A330),"0000")&amp;"-W"&amp;TEXT(WEEKNUM($A330,2),"00"))</f>
        <v/>
      </c>
      <c r="H330" s="19" t="str">
        <f aca="false">IF($C330="","",IFERROR(INDEX(Categories!$B$2:$B$29,MATCH($C330,Categories!$A$2:$A$29,0)),""))</f>
        <v/>
      </c>
    </row>
    <row r="331" customFormat="false" ht="15" hidden="false" customHeight="false" outlineLevel="0" collapsed="false">
      <c r="A331" s="21"/>
      <c r="B331" s="22"/>
      <c r="C331" s="22"/>
      <c r="D331" s="22"/>
      <c r="E331" s="23"/>
      <c r="F331" s="19" t="str">
        <f aca="false">IF($A331="","",TEXT($A331,"YYYY-MM"))</f>
        <v/>
      </c>
      <c r="G331" s="19" t="str">
        <f aca="false">IF($A331="","",TEXT(YEAR($A331),"0000")&amp;"-W"&amp;TEXT(WEEKNUM($A331,2),"00"))</f>
        <v/>
      </c>
      <c r="H331" s="19" t="str">
        <f aca="false">IF($C331="","",IFERROR(INDEX(Categories!$B$2:$B$29,MATCH($C331,Categories!$A$2:$A$29,0)),""))</f>
        <v/>
      </c>
    </row>
    <row r="332" customFormat="false" ht="15" hidden="false" customHeight="false" outlineLevel="0" collapsed="false">
      <c r="A332" s="21"/>
      <c r="B332" s="22"/>
      <c r="C332" s="22"/>
      <c r="D332" s="22"/>
      <c r="E332" s="23"/>
      <c r="F332" s="19" t="str">
        <f aca="false">IF($A332="","",TEXT($A332,"YYYY-MM"))</f>
        <v/>
      </c>
      <c r="G332" s="19" t="str">
        <f aca="false">IF($A332="","",TEXT(YEAR($A332),"0000")&amp;"-W"&amp;TEXT(WEEKNUM($A332,2),"00"))</f>
        <v/>
      </c>
      <c r="H332" s="19" t="str">
        <f aca="false">IF($C332="","",IFERROR(INDEX(Categories!$B$2:$B$29,MATCH($C332,Categories!$A$2:$A$29,0)),""))</f>
        <v/>
      </c>
    </row>
    <row r="333" customFormat="false" ht="15" hidden="false" customHeight="false" outlineLevel="0" collapsed="false">
      <c r="A333" s="21"/>
      <c r="B333" s="22"/>
      <c r="C333" s="22"/>
      <c r="D333" s="22"/>
      <c r="E333" s="23"/>
      <c r="F333" s="19" t="str">
        <f aca="false">IF($A333="","",TEXT($A333,"YYYY-MM"))</f>
        <v/>
      </c>
      <c r="G333" s="19" t="str">
        <f aca="false">IF($A333="","",TEXT(YEAR($A333),"0000")&amp;"-W"&amp;TEXT(WEEKNUM($A333,2),"00"))</f>
        <v/>
      </c>
      <c r="H333" s="19" t="str">
        <f aca="false">IF($C333="","",IFERROR(INDEX(Categories!$B$2:$B$29,MATCH($C333,Categories!$A$2:$A$29,0)),""))</f>
        <v/>
      </c>
    </row>
    <row r="334" customFormat="false" ht="15" hidden="false" customHeight="false" outlineLevel="0" collapsed="false">
      <c r="A334" s="21"/>
      <c r="B334" s="22"/>
      <c r="C334" s="22"/>
      <c r="D334" s="22"/>
      <c r="E334" s="23"/>
      <c r="F334" s="19" t="str">
        <f aca="false">IF($A334="","",TEXT($A334,"YYYY-MM"))</f>
        <v/>
      </c>
      <c r="G334" s="19" t="str">
        <f aca="false">IF($A334="","",TEXT(YEAR($A334),"0000")&amp;"-W"&amp;TEXT(WEEKNUM($A334,2),"00"))</f>
        <v/>
      </c>
      <c r="H334" s="19" t="str">
        <f aca="false">IF($C334="","",IFERROR(INDEX(Categories!$B$2:$B$29,MATCH($C334,Categories!$A$2:$A$29,0)),""))</f>
        <v/>
      </c>
    </row>
    <row r="335" customFormat="false" ht="15" hidden="false" customHeight="false" outlineLevel="0" collapsed="false">
      <c r="A335" s="21"/>
      <c r="B335" s="22"/>
      <c r="C335" s="22"/>
      <c r="D335" s="22"/>
      <c r="E335" s="23"/>
      <c r="F335" s="19" t="str">
        <f aca="false">IF($A335="","",TEXT($A335,"YYYY-MM"))</f>
        <v/>
      </c>
      <c r="G335" s="19" t="str">
        <f aca="false">IF($A335="","",TEXT(YEAR($A335),"0000")&amp;"-W"&amp;TEXT(WEEKNUM($A335,2),"00"))</f>
        <v/>
      </c>
      <c r="H335" s="19" t="str">
        <f aca="false">IF($C335="","",IFERROR(INDEX(Categories!$B$2:$B$29,MATCH($C335,Categories!$A$2:$A$29,0)),""))</f>
        <v/>
      </c>
    </row>
    <row r="336" customFormat="false" ht="15" hidden="false" customHeight="false" outlineLevel="0" collapsed="false">
      <c r="A336" s="21"/>
      <c r="B336" s="22"/>
      <c r="C336" s="22"/>
      <c r="D336" s="22"/>
      <c r="E336" s="23"/>
      <c r="F336" s="19" t="str">
        <f aca="false">IF($A336="","",TEXT($A336,"YYYY-MM"))</f>
        <v/>
      </c>
      <c r="G336" s="19" t="str">
        <f aca="false">IF($A336="","",TEXT(YEAR($A336),"0000")&amp;"-W"&amp;TEXT(WEEKNUM($A336,2),"00"))</f>
        <v/>
      </c>
      <c r="H336" s="19" t="str">
        <f aca="false">IF($C336="","",IFERROR(INDEX(Categories!$B$2:$B$29,MATCH($C336,Categories!$A$2:$A$29,0)),""))</f>
        <v/>
      </c>
    </row>
    <row r="337" customFormat="false" ht="15" hidden="false" customHeight="false" outlineLevel="0" collapsed="false">
      <c r="A337" s="21"/>
      <c r="B337" s="22"/>
      <c r="C337" s="22"/>
      <c r="D337" s="22"/>
      <c r="E337" s="23"/>
      <c r="F337" s="19" t="str">
        <f aca="false">IF($A337="","",TEXT($A337,"YYYY-MM"))</f>
        <v/>
      </c>
      <c r="G337" s="19" t="str">
        <f aca="false">IF($A337="","",TEXT(YEAR($A337),"0000")&amp;"-W"&amp;TEXT(WEEKNUM($A337,2),"00"))</f>
        <v/>
      </c>
      <c r="H337" s="19" t="str">
        <f aca="false">IF($C337="","",IFERROR(INDEX(Categories!$B$2:$B$29,MATCH($C337,Categories!$A$2:$A$29,0)),""))</f>
        <v/>
      </c>
    </row>
    <row r="338" customFormat="false" ht="15" hidden="false" customHeight="false" outlineLevel="0" collapsed="false">
      <c r="A338" s="21"/>
      <c r="B338" s="22"/>
      <c r="C338" s="22"/>
      <c r="D338" s="22"/>
      <c r="E338" s="23"/>
      <c r="F338" s="19" t="str">
        <f aca="false">IF($A338="","",TEXT($A338,"YYYY-MM"))</f>
        <v/>
      </c>
      <c r="G338" s="19" t="str">
        <f aca="false">IF($A338="","",TEXT(YEAR($A338),"0000")&amp;"-W"&amp;TEXT(WEEKNUM($A338,2),"00"))</f>
        <v/>
      </c>
      <c r="H338" s="19" t="str">
        <f aca="false">IF($C338="","",IFERROR(INDEX(Categories!$B$2:$B$29,MATCH($C338,Categories!$A$2:$A$29,0)),""))</f>
        <v/>
      </c>
    </row>
    <row r="339" customFormat="false" ht="15" hidden="false" customHeight="false" outlineLevel="0" collapsed="false">
      <c r="A339" s="21"/>
      <c r="B339" s="22"/>
      <c r="C339" s="22"/>
      <c r="D339" s="22"/>
      <c r="E339" s="23"/>
      <c r="F339" s="19" t="str">
        <f aca="false">IF($A339="","",TEXT($A339,"YYYY-MM"))</f>
        <v/>
      </c>
      <c r="G339" s="19" t="str">
        <f aca="false">IF($A339="","",TEXT(YEAR($A339),"0000")&amp;"-W"&amp;TEXT(WEEKNUM($A339,2),"00"))</f>
        <v/>
      </c>
      <c r="H339" s="19" t="str">
        <f aca="false">IF($C339="","",IFERROR(INDEX(Categories!$B$2:$B$29,MATCH($C339,Categories!$A$2:$A$29,0)),""))</f>
        <v/>
      </c>
    </row>
    <row r="340" customFormat="false" ht="15" hidden="false" customHeight="false" outlineLevel="0" collapsed="false">
      <c r="A340" s="21"/>
      <c r="B340" s="22"/>
      <c r="C340" s="22"/>
      <c r="D340" s="22"/>
      <c r="E340" s="23"/>
      <c r="F340" s="19" t="str">
        <f aca="false">IF($A340="","",TEXT($A340,"YYYY-MM"))</f>
        <v/>
      </c>
      <c r="G340" s="19" t="str">
        <f aca="false">IF($A340="","",TEXT(YEAR($A340),"0000")&amp;"-W"&amp;TEXT(WEEKNUM($A340,2),"00"))</f>
        <v/>
      </c>
      <c r="H340" s="19" t="str">
        <f aca="false">IF($C340="","",IFERROR(INDEX(Categories!$B$2:$B$29,MATCH($C340,Categories!$A$2:$A$29,0)),""))</f>
        <v/>
      </c>
    </row>
    <row r="341" customFormat="false" ht="15" hidden="false" customHeight="false" outlineLevel="0" collapsed="false">
      <c r="A341" s="21"/>
      <c r="B341" s="22"/>
      <c r="C341" s="22"/>
      <c r="D341" s="22"/>
      <c r="E341" s="23"/>
      <c r="F341" s="19" t="str">
        <f aca="false">IF($A341="","",TEXT($A341,"YYYY-MM"))</f>
        <v/>
      </c>
      <c r="G341" s="19" t="str">
        <f aca="false">IF($A341="","",TEXT(YEAR($A341),"0000")&amp;"-W"&amp;TEXT(WEEKNUM($A341,2),"00"))</f>
        <v/>
      </c>
      <c r="H341" s="19" t="str">
        <f aca="false">IF($C341="","",IFERROR(INDEX(Categories!$B$2:$B$29,MATCH($C341,Categories!$A$2:$A$29,0)),""))</f>
        <v/>
      </c>
    </row>
    <row r="342" customFormat="false" ht="15" hidden="false" customHeight="false" outlineLevel="0" collapsed="false">
      <c r="A342" s="21"/>
      <c r="B342" s="22"/>
      <c r="C342" s="22"/>
      <c r="D342" s="22"/>
      <c r="E342" s="23"/>
      <c r="F342" s="19" t="str">
        <f aca="false">IF($A342="","",TEXT($A342,"YYYY-MM"))</f>
        <v/>
      </c>
      <c r="G342" s="19" t="str">
        <f aca="false">IF($A342="","",TEXT(YEAR($A342),"0000")&amp;"-W"&amp;TEXT(WEEKNUM($A342,2),"00"))</f>
        <v/>
      </c>
      <c r="H342" s="19" t="str">
        <f aca="false">IF($C342="","",IFERROR(INDEX(Categories!$B$2:$B$29,MATCH($C342,Categories!$A$2:$A$29,0)),""))</f>
        <v/>
      </c>
    </row>
    <row r="343" customFormat="false" ht="15" hidden="false" customHeight="false" outlineLevel="0" collapsed="false">
      <c r="A343" s="21"/>
      <c r="B343" s="22"/>
      <c r="C343" s="22"/>
      <c r="D343" s="22"/>
      <c r="E343" s="23"/>
      <c r="F343" s="19" t="str">
        <f aca="false">IF($A343="","",TEXT($A343,"YYYY-MM"))</f>
        <v/>
      </c>
      <c r="G343" s="19" t="str">
        <f aca="false">IF($A343="","",TEXT(YEAR($A343),"0000")&amp;"-W"&amp;TEXT(WEEKNUM($A343,2),"00"))</f>
        <v/>
      </c>
      <c r="H343" s="19" t="str">
        <f aca="false">IF($C343="","",IFERROR(INDEX(Categories!$B$2:$B$29,MATCH($C343,Categories!$A$2:$A$29,0)),""))</f>
        <v/>
      </c>
    </row>
    <row r="344" customFormat="false" ht="15" hidden="false" customHeight="false" outlineLevel="0" collapsed="false">
      <c r="A344" s="21"/>
      <c r="B344" s="22"/>
      <c r="C344" s="22"/>
      <c r="D344" s="22"/>
      <c r="E344" s="23"/>
      <c r="F344" s="19" t="str">
        <f aca="false">IF($A344="","",TEXT($A344,"YYYY-MM"))</f>
        <v/>
      </c>
      <c r="G344" s="19" t="str">
        <f aca="false">IF($A344="","",TEXT(YEAR($A344),"0000")&amp;"-W"&amp;TEXT(WEEKNUM($A344,2),"00"))</f>
        <v/>
      </c>
      <c r="H344" s="19" t="str">
        <f aca="false">IF($C344="","",IFERROR(INDEX(Categories!$B$2:$B$29,MATCH($C344,Categories!$A$2:$A$29,0)),""))</f>
        <v/>
      </c>
    </row>
    <row r="345" customFormat="false" ht="15" hidden="false" customHeight="false" outlineLevel="0" collapsed="false">
      <c r="A345" s="21"/>
      <c r="B345" s="22"/>
      <c r="C345" s="22"/>
      <c r="D345" s="22"/>
      <c r="E345" s="23"/>
      <c r="F345" s="19" t="str">
        <f aca="false">IF($A345="","",TEXT($A345,"YYYY-MM"))</f>
        <v/>
      </c>
      <c r="G345" s="19" t="str">
        <f aca="false">IF($A345="","",TEXT(YEAR($A345),"0000")&amp;"-W"&amp;TEXT(WEEKNUM($A345,2),"00"))</f>
        <v/>
      </c>
      <c r="H345" s="19" t="str">
        <f aca="false">IF($C345="","",IFERROR(INDEX(Categories!$B$2:$B$29,MATCH($C345,Categories!$A$2:$A$29,0)),""))</f>
        <v/>
      </c>
    </row>
    <row r="346" customFormat="false" ht="15" hidden="false" customHeight="false" outlineLevel="0" collapsed="false">
      <c r="A346" s="21"/>
      <c r="B346" s="22"/>
      <c r="C346" s="22"/>
      <c r="D346" s="22"/>
      <c r="E346" s="23"/>
      <c r="F346" s="19" t="str">
        <f aca="false">IF($A346="","",TEXT($A346,"YYYY-MM"))</f>
        <v/>
      </c>
      <c r="G346" s="19" t="str">
        <f aca="false">IF($A346="","",TEXT(YEAR($A346),"0000")&amp;"-W"&amp;TEXT(WEEKNUM($A346,2),"00"))</f>
        <v/>
      </c>
      <c r="H346" s="19" t="str">
        <f aca="false">IF($C346="","",IFERROR(INDEX(Categories!$B$2:$B$29,MATCH($C346,Categories!$A$2:$A$29,0)),""))</f>
        <v/>
      </c>
    </row>
    <row r="347" customFormat="false" ht="15" hidden="false" customHeight="false" outlineLevel="0" collapsed="false">
      <c r="A347" s="21"/>
      <c r="B347" s="22"/>
      <c r="C347" s="22"/>
      <c r="D347" s="22"/>
      <c r="E347" s="23"/>
      <c r="F347" s="19" t="str">
        <f aca="false">IF($A347="","",TEXT($A347,"YYYY-MM"))</f>
        <v/>
      </c>
      <c r="G347" s="19" t="str">
        <f aca="false">IF($A347="","",TEXT(YEAR($A347),"0000")&amp;"-W"&amp;TEXT(WEEKNUM($A347,2),"00"))</f>
        <v/>
      </c>
      <c r="H347" s="19" t="str">
        <f aca="false">IF($C347="","",IFERROR(INDEX(Categories!$B$2:$B$29,MATCH($C347,Categories!$A$2:$A$29,0)),""))</f>
        <v/>
      </c>
    </row>
    <row r="348" customFormat="false" ht="15" hidden="false" customHeight="false" outlineLevel="0" collapsed="false">
      <c r="A348" s="21"/>
      <c r="B348" s="22"/>
      <c r="C348" s="22"/>
      <c r="D348" s="22"/>
      <c r="E348" s="23"/>
      <c r="F348" s="19" t="str">
        <f aca="false">IF($A348="","",TEXT($A348,"YYYY-MM"))</f>
        <v/>
      </c>
      <c r="G348" s="19" t="str">
        <f aca="false">IF($A348="","",TEXT(YEAR($A348),"0000")&amp;"-W"&amp;TEXT(WEEKNUM($A348,2),"00"))</f>
        <v/>
      </c>
      <c r="H348" s="19" t="str">
        <f aca="false">IF($C348="","",IFERROR(INDEX(Categories!$B$2:$B$29,MATCH($C348,Categories!$A$2:$A$29,0)),""))</f>
        <v/>
      </c>
    </row>
    <row r="349" customFormat="false" ht="15" hidden="false" customHeight="false" outlineLevel="0" collapsed="false">
      <c r="A349" s="21"/>
      <c r="B349" s="22"/>
      <c r="C349" s="22"/>
      <c r="D349" s="22"/>
      <c r="E349" s="23"/>
      <c r="F349" s="19" t="str">
        <f aca="false">IF($A349="","",TEXT($A349,"YYYY-MM"))</f>
        <v/>
      </c>
      <c r="G349" s="19" t="str">
        <f aca="false">IF($A349="","",TEXT(YEAR($A349),"0000")&amp;"-W"&amp;TEXT(WEEKNUM($A349,2),"00"))</f>
        <v/>
      </c>
      <c r="H349" s="19" t="str">
        <f aca="false">IF($C349="","",IFERROR(INDEX(Categories!$B$2:$B$29,MATCH($C349,Categories!$A$2:$A$29,0)),""))</f>
        <v/>
      </c>
    </row>
    <row r="350" customFormat="false" ht="15" hidden="false" customHeight="false" outlineLevel="0" collapsed="false">
      <c r="A350" s="21"/>
      <c r="B350" s="22"/>
      <c r="C350" s="22"/>
      <c r="D350" s="22"/>
      <c r="E350" s="23"/>
      <c r="F350" s="19" t="str">
        <f aca="false">IF($A350="","",TEXT($A350,"YYYY-MM"))</f>
        <v/>
      </c>
      <c r="G350" s="19" t="str">
        <f aca="false">IF($A350="","",TEXT(YEAR($A350),"0000")&amp;"-W"&amp;TEXT(WEEKNUM($A350,2),"00"))</f>
        <v/>
      </c>
      <c r="H350" s="19" t="str">
        <f aca="false">IF($C350="","",IFERROR(INDEX(Categories!$B$2:$B$29,MATCH($C350,Categories!$A$2:$A$29,0)),""))</f>
        <v/>
      </c>
    </row>
    <row r="351" customFormat="false" ht="15" hidden="false" customHeight="false" outlineLevel="0" collapsed="false">
      <c r="A351" s="21"/>
      <c r="B351" s="22"/>
      <c r="C351" s="22"/>
      <c r="D351" s="22"/>
      <c r="E351" s="23"/>
      <c r="F351" s="19" t="str">
        <f aca="false">IF($A351="","",TEXT($A351,"YYYY-MM"))</f>
        <v/>
      </c>
      <c r="G351" s="19" t="str">
        <f aca="false">IF($A351="","",TEXT(YEAR($A351),"0000")&amp;"-W"&amp;TEXT(WEEKNUM($A351,2),"00"))</f>
        <v/>
      </c>
      <c r="H351" s="19" t="str">
        <f aca="false">IF($C351="","",IFERROR(INDEX(Categories!$B$2:$B$29,MATCH($C351,Categories!$A$2:$A$29,0)),""))</f>
        <v/>
      </c>
    </row>
    <row r="352" customFormat="false" ht="15" hidden="false" customHeight="false" outlineLevel="0" collapsed="false">
      <c r="A352" s="21"/>
      <c r="B352" s="22"/>
      <c r="C352" s="22"/>
      <c r="D352" s="22"/>
      <c r="E352" s="23"/>
      <c r="F352" s="19" t="str">
        <f aca="false">IF($A352="","",TEXT($A352,"YYYY-MM"))</f>
        <v/>
      </c>
      <c r="G352" s="19" t="str">
        <f aca="false">IF($A352="","",TEXT(YEAR($A352),"0000")&amp;"-W"&amp;TEXT(WEEKNUM($A352,2),"00"))</f>
        <v/>
      </c>
      <c r="H352" s="19" t="str">
        <f aca="false">IF($C352="","",IFERROR(INDEX(Categories!$B$2:$B$29,MATCH($C352,Categories!$A$2:$A$29,0)),""))</f>
        <v/>
      </c>
    </row>
    <row r="353" customFormat="false" ht="15" hidden="false" customHeight="false" outlineLevel="0" collapsed="false">
      <c r="A353" s="21"/>
      <c r="B353" s="22"/>
      <c r="C353" s="22"/>
      <c r="D353" s="22"/>
      <c r="E353" s="23"/>
      <c r="F353" s="19" t="str">
        <f aca="false">IF($A353="","",TEXT($A353,"YYYY-MM"))</f>
        <v/>
      </c>
      <c r="G353" s="19" t="str">
        <f aca="false">IF($A353="","",TEXT(YEAR($A353),"0000")&amp;"-W"&amp;TEXT(WEEKNUM($A353,2),"00"))</f>
        <v/>
      </c>
      <c r="H353" s="19" t="str">
        <f aca="false">IF($C353="","",IFERROR(INDEX(Categories!$B$2:$B$29,MATCH($C353,Categories!$A$2:$A$29,0)),""))</f>
        <v/>
      </c>
    </row>
    <row r="354" customFormat="false" ht="15" hidden="false" customHeight="false" outlineLevel="0" collapsed="false">
      <c r="A354" s="21"/>
      <c r="B354" s="22"/>
      <c r="C354" s="22"/>
      <c r="D354" s="22"/>
      <c r="E354" s="23"/>
      <c r="F354" s="19" t="str">
        <f aca="false">IF($A354="","",TEXT($A354,"YYYY-MM"))</f>
        <v/>
      </c>
      <c r="G354" s="19" t="str">
        <f aca="false">IF($A354="","",TEXT(YEAR($A354),"0000")&amp;"-W"&amp;TEXT(WEEKNUM($A354,2),"00"))</f>
        <v/>
      </c>
      <c r="H354" s="19" t="str">
        <f aca="false">IF($C354="","",IFERROR(INDEX(Categories!$B$2:$B$29,MATCH($C354,Categories!$A$2:$A$29,0)),""))</f>
        <v/>
      </c>
    </row>
    <row r="355" customFormat="false" ht="15" hidden="false" customHeight="false" outlineLevel="0" collapsed="false">
      <c r="A355" s="21"/>
      <c r="B355" s="22"/>
      <c r="C355" s="22"/>
      <c r="D355" s="22"/>
      <c r="E355" s="23"/>
      <c r="F355" s="19" t="str">
        <f aca="false">IF($A355="","",TEXT($A355,"YYYY-MM"))</f>
        <v/>
      </c>
      <c r="G355" s="19" t="str">
        <f aca="false">IF($A355="","",TEXT(YEAR($A355),"0000")&amp;"-W"&amp;TEXT(WEEKNUM($A355,2),"00"))</f>
        <v/>
      </c>
      <c r="H355" s="19" t="str">
        <f aca="false">IF($C355="","",IFERROR(INDEX(Categories!$B$2:$B$29,MATCH($C355,Categories!$A$2:$A$29,0)),""))</f>
        <v/>
      </c>
    </row>
    <row r="356" customFormat="false" ht="15" hidden="false" customHeight="false" outlineLevel="0" collapsed="false">
      <c r="A356" s="21"/>
      <c r="B356" s="22"/>
      <c r="C356" s="22"/>
      <c r="D356" s="22"/>
      <c r="E356" s="23"/>
      <c r="F356" s="19" t="str">
        <f aca="false">IF($A356="","",TEXT($A356,"YYYY-MM"))</f>
        <v/>
      </c>
      <c r="G356" s="19" t="str">
        <f aca="false">IF($A356="","",TEXT(YEAR($A356),"0000")&amp;"-W"&amp;TEXT(WEEKNUM($A356,2),"00"))</f>
        <v/>
      </c>
      <c r="H356" s="19" t="str">
        <f aca="false">IF($C356="","",IFERROR(INDEX(Categories!$B$2:$B$29,MATCH($C356,Categories!$A$2:$A$29,0)),""))</f>
        <v/>
      </c>
    </row>
    <row r="357" customFormat="false" ht="15" hidden="false" customHeight="false" outlineLevel="0" collapsed="false">
      <c r="A357" s="21"/>
      <c r="B357" s="22"/>
      <c r="C357" s="22"/>
      <c r="D357" s="22"/>
      <c r="E357" s="23"/>
      <c r="F357" s="19" t="str">
        <f aca="false">IF($A357="","",TEXT($A357,"YYYY-MM"))</f>
        <v/>
      </c>
      <c r="G357" s="19" t="str">
        <f aca="false">IF($A357="","",TEXT(YEAR($A357),"0000")&amp;"-W"&amp;TEXT(WEEKNUM($A357,2),"00"))</f>
        <v/>
      </c>
      <c r="H357" s="19" t="str">
        <f aca="false">IF($C357="","",IFERROR(INDEX(Categories!$B$2:$B$29,MATCH($C357,Categories!$A$2:$A$29,0)),""))</f>
        <v/>
      </c>
    </row>
    <row r="358" customFormat="false" ht="15" hidden="false" customHeight="false" outlineLevel="0" collapsed="false">
      <c r="A358" s="21"/>
      <c r="B358" s="22"/>
      <c r="C358" s="22"/>
      <c r="D358" s="22"/>
      <c r="E358" s="23"/>
      <c r="F358" s="19" t="str">
        <f aca="false">IF($A358="","",TEXT($A358,"YYYY-MM"))</f>
        <v/>
      </c>
      <c r="G358" s="19" t="str">
        <f aca="false">IF($A358="","",TEXT(YEAR($A358),"0000")&amp;"-W"&amp;TEXT(WEEKNUM($A358,2),"00"))</f>
        <v/>
      </c>
      <c r="H358" s="19" t="str">
        <f aca="false">IF($C358="","",IFERROR(INDEX(Categories!$B$2:$B$29,MATCH($C358,Categories!$A$2:$A$29,0)),""))</f>
        <v/>
      </c>
    </row>
    <row r="359" customFormat="false" ht="15" hidden="false" customHeight="false" outlineLevel="0" collapsed="false">
      <c r="A359" s="21"/>
      <c r="B359" s="22"/>
      <c r="C359" s="22"/>
      <c r="D359" s="22"/>
      <c r="E359" s="23"/>
      <c r="F359" s="19" t="str">
        <f aca="false">IF($A359="","",TEXT($A359,"YYYY-MM"))</f>
        <v/>
      </c>
      <c r="G359" s="19" t="str">
        <f aca="false">IF($A359="","",TEXT(YEAR($A359),"0000")&amp;"-W"&amp;TEXT(WEEKNUM($A359,2),"00"))</f>
        <v/>
      </c>
      <c r="H359" s="19" t="str">
        <f aca="false">IF($C359="","",IFERROR(INDEX(Categories!$B$2:$B$29,MATCH($C359,Categories!$A$2:$A$29,0)),""))</f>
        <v/>
      </c>
    </row>
    <row r="360" customFormat="false" ht="15" hidden="false" customHeight="false" outlineLevel="0" collapsed="false">
      <c r="A360" s="21"/>
      <c r="B360" s="22"/>
      <c r="C360" s="22"/>
      <c r="D360" s="22"/>
      <c r="E360" s="23"/>
      <c r="F360" s="19" t="str">
        <f aca="false">IF($A360="","",TEXT($A360,"YYYY-MM"))</f>
        <v/>
      </c>
      <c r="G360" s="19" t="str">
        <f aca="false">IF($A360="","",TEXT(YEAR($A360),"0000")&amp;"-W"&amp;TEXT(WEEKNUM($A360,2),"00"))</f>
        <v/>
      </c>
      <c r="H360" s="19" t="str">
        <f aca="false">IF($C360="","",IFERROR(INDEX(Categories!$B$2:$B$29,MATCH($C360,Categories!$A$2:$A$29,0)),""))</f>
        <v/>
      </c>
    </row>
    <row r="361" customFormat="false" ht="15" hidden="false" customHeight="false" outlineLevel="0" collapsed="false">
      <c r="A361" s="21"/>
      <c r="B361" s="22"/>
      <c r="C361" s="22"/>
      <c r="D361" s="22"/>
      <c r="E361" s="23"/>
      <c r="F361" s="19" t="str">
        <f aca="false">IF($A361="","",TEXT($A361,"YYYY-MM"))</f>
        <v/>
      </c>
      <c r="G361" s="19" t="str">
        <f aca="false">IF($A361="","",TEXT(YEAR($A361),"0000")&amp;"-W"&amp;TEXT(WEEKNUM($A361,2),"00"))</f>
        <v/>
      </c>
      <c r="H361" s="19" t="str">
        <f aca="false">IF($C361="","",IFERROR(INDEX(Categories!$B$2:$B$29,MATCH($C361,Categories!$A$2:$A$29,0)),""))</f>
        <v/>
      </c>
    </row>
    <row r="362" customFormat="false" ht="15" hidden="false" customHeight="false" outlineLevel="0" collapsed="false">
      <c r="A362" s="21"/>
      <c r="B362" s="22"/>
      <c r="C362" s="22"/>
      <c r="D362" s="22"/>
      <c r="E362" s="23"/>
      <c r="F362" s="19" t="str">
        <f aca="false">IF($A362="","",TEXT($A362,"YYYY-MM"))</f>
        <v/>
      </c>
      <c r="G362" s="19" t="str">
        <f aca="false">IF($A362="","",TEXT(YEAR($A362),"0000")&amp;"-W"&amp;TEXT(WEEKNUM($A362,2),"00"))</f>
        <v/>
      </c>
      <c r="H362" s="19" t="str">
        <f aca="false">IF($C362="","",IFERROR(INDEX(Categories!$B$2:$B$29,MATCH($C362,Categories!$A$2:$A$29,0)),""))</f>
        <v/>
      </c>
    </row>
    <row r="363" customFormat="false" ht="15" hidden="false" customHeight="false" outlineLevel="0" collapsed="false">
      <c r="A363" s="21"/>
      <c r="B363" s="22"/>
      <c r="C363" s="22"/>
      <c r="D363" s="22"/>
      <c r="E363" s="23"/>
      <c r="F363" s="19" t="str">
        <f aca="false">IF($A363="","",TEXT($A363,"YYYY-MM"))</f>
        <v/>
      </c>
      <c r="G363" s="19" t="str">
        <f aca="false">IF($A363="","",TEXT(YEAR($A363),"0000")&amp;"-W"&amp;TEXT(WEEKNUM($A363,2),"00"))</f>
        <v/>
      </c>
      <c r="H363" s="19" t="str">
        <f aca="false">IF($C363="","",IFERROR(INDEX(Categories!$B$2:$B$29,MATCH($C363,Categories!$A$2:$A$29,0)),""))</f>
        <v/>
      </c>
    </row>
    <row r="364" customFormat="false" ht="15" hidden="false" customHeight="false" outlineLevel="0" collapsed="false">
      <c r="A364" s="21"/>
      <c r="B364" s="22"/>
      <c r="C364" s="22"/>
      <c r="D364" s="22"/>
      <c r="E364" s="23"/>
      <c r="F364" s="19" t="str">
        <f aca="false">IF($A364="","",TEXT($A364,"YYYY-MM"))</f>
        <v/>
      </c>
      <c r="G364" s="19" t="str">
        <f aca="false">IF($A364="","",TEXT(YEAR($A364),"0000")&amp;"-W"&amp;TEXT(WEEKNUM($A364,2),"00"))</f>
        <v/>
      </c>
      <c r="H364" s="19" t="str">
        <f aca="false">IF($C364="","",IFERROR(INDEX(Categories!$B$2:$B$29,MATCH($C364,Categories!$A$2:$A$29,0)),""))</f>
        <v/>
      </c>
    </row>
    <row r="365" customFormat="false" ht="15" hidden="false" customHeight="false" outlineLevel="0" collapsed="false">
      <c r="A365" s="21"/>
      <c r="B365" s="22"/>
      <c r="C365" s="22"/>
      <c r="D365" s="22"/>
      <c r="E365" s="23"/>
      <c r="F365" s="19" t="str">
        <f aca="false">IF($A365="","",TEXT($A365,"YYYY-MM"))</f>
        <v/>
      </c>
      <c r="G365" s="19" t="str">
        <f aca="false">IF($A365="","",TEXT(YEAR($A365),"0000")&amp;"-W"&amp;TEXT(WEEKNUM($A365,2),"00"))</f>
        <v/>
      </c>
      <c r="H365" s="19" t="str">
        <f aca="false">IF($C365="","",IFERROR(INDEX(Categories!$B$2:$B$29,MATCH($C365,Categories!$A$2:$A$29,0)),""))</f>
        <v/>
      </c>
    </row>
    <row r="366" customFormat="false" ht="15" hidden="false" customHeight="false" outlineLevel="0" collapsed="false">
      <c r="A366" s="21"/>
      <c r="B366" s="22"/>
      <c r="C366" s="22"/>
      <c r="D366" s="22"/>
      <c r="E366" s="23"/>
      <c r="F366" s="19" t="str">
        <f aca="false">IF($A366="","",TEXT($A366,"YYYY-MM"))</f>
        <v/>
      </c>
      <c r="G366" s="19" t="str">
        <f aca="false">IF($A366="","",TEXT(YEAR($A366),"0000")&amp;"-W"&amp;TEXT(WEEKNUM($A366,2),"00"))</f>
        <v/>
      </c>
      <c r="H366" s="19" t="str">
        <f aca="false">IF($C366="","",IFERROR(INDEX(Categories!$B$2:$B$29,MATCH($C366,Categories!$A$2:$A$29,0)),""))</f>
        <v/>
      </c>
    </row>
    <row r="367" customFormat="false" ht="15" hidden="false" customHeight="false" outlineLevel="0" collapsed="false">
      <c r="A367" s="21"/>
      <c r="B367" s="22"/>
      <c r="C367" s="22"/>
      <c r="D367" s="22"/>
      <c r="E367" s="23"/>
      <c r="F367" s="19" t="str">
        <f aca="false">IF($A367="","",TEXT($A367,"YYYY-MM"))</f>
        <v/>
      </c>
      <c r="G367" s="19" t="str">
        <f aca="false">IF($A367="","",TEXT(YEAR($A367),"0000")&amp;"-W"&amp;TEXT(WEEKNUM($A367,2),"00"))</f>
        <v/>
      </c>
      <c r="H367" s="19" t="str">
        <f aca="false">IF($C367="","",IFERROR(INDEX(Categories!$B$2:$B$29,MATCH($C367,Categories!$A$2:$A$29,0)),""))</f>
        <v/>
      </c>
    </row>
    <row r="368" customFormat="false" ht="15" hidden="false" customHeight="false" outlineLevel="0" collapsed="false">
      <c r="A368" s="21"/>
      <c r="B368" s="22"/>
      <c r="C368" s="22"/>
      <c r="D368" s="22"/>
      <c r="E368" s="23"/>
      <c r="F368" s="19" t="str">
        <f aca="false">IF($A368="","",TEXT($A368,"YYYY-MM"))</f>
        <v/>
      </c>
      <c r="G368" s="19" t="str">
        <f aca="false">IF($A368="","",TEXT(YEAR($A368),"0000")&amp;"-W"&amp;TEXT(WEEKNUM($A368,2),"00"))</f>
        <v/>
      </c>
      <c r="H368" s="19" t="str">
        <f aca="false">IF($C368="","",IFERROR(INDEX(Categories!$B$2:$B$29,MATCH($C368,Categories!$A$2:$A$29,0)),""))</f>
        <v/>
      </c>
    </row>
    <row r="369" customFormat="false" ht="15" hidden="false" customHeight="false" outlineLevel="0" collapsed="false">
      <c r="A369" s="21"/>
      <c r="B369" s="22"/>
      <c r="C369" s="22"/>
      <c r="D369" s="22"/>
      <c r="E369" s="23"/>
      <c r="F369" s="19" t="str">
        <f aca="false">IF($A369="","",TEXT($A369,"YYYY-MM"))</f>
        <v/>
      </c>
      <c r="G369" s="19" t="str">
        <f aca="false">IF($A369="","",TEXT(YEAR($A369),"0000")&amp;"-W"&amp;TEXT(WEEKNUM($A369,2),"00"))</f>
        <v/>
      </c>
      <c r="H369" s="19" t="str">
        <f aca="false">IF($C369="","",IFERROR(INDEX(Categories!$B$2:$B$29,MATCH($C369,Categories!$A$2:$A$29,0)),""))</f>
        <v/>
      </c>
    </row>
    <row r="370" customFormat="false" ht="15" hidden="false" customHeight="false" outlineLevel="0" collapsed="false">
      <c r="A370" s="21"/>
      <c r="B370" s="22"/>
      <c r="C370" s="22"/>
      <c r="D370" s="22"/>
      <c r="E370" s="23"/>
      <c r="F370" s="19" t="str">
        <f aca="false">IF($A370="","",TEXT($A370,"YYYY-MM"))</f>
        <v/>
      </c>
      <c r="G370" s="19" t="str">
        <f aca="false">IF($A370="","",TEXT(YEAR($A370),"0000")&amp;"-W"&amp;TEXT(WEEKNUM($A370,2),"00"))</f>
        <v/>
      </c>
      <c r="H370" s="19" t="str">
        <f aca="false">IF($C370="","",IFERROR(INDEX(Categories!$B$2:$B$29,MATCH($C370,Categories!$A$2:$A$29,0)),""))</f>
        <v/>
      </c>
    </row>
    <row r="371" customFormat="false" ht="15" hidden="false" customHeight="false" outlineLevel="0" collapsed="false">
      <c r="A371" s="21"/>
      <c r="B371" s="22"/>
      <c r="C371" s="22"/>
      <c r="D371" s="22"/>
      <c r="E371" s="23"/>
      <c r="F371" s="19" t="str">
        <f aca="false">IF($A371="","",TEXT($A371,"YYYY-MM"))</f>
        <v/>
      </c>
      <c r="G371" s="19" t="str">
        <f aca="false">IF($A371="","",TEXT(YEAR($A371),"0000")&amp;"-W"&amp;TEXT(WEEKNUM($A371,2),"00"))</f>
        <v/>
      </c>
      <c r="H371" s="19" t="str">
        <f aca="false">IF($C371="","",IFERROR(INDEX(Categories!$B$2:$B$29,MATCH($C371,Categories!$A$2:$A$29,0)),""))</f>
        <v/>
      </c>
    </row>
    <row r="372" customFormat="false" ht="15" hidden="false" customHeight="false" outlineLevel="0" collapsed="false">
      <c r="A372" s="21"/>
      <c r="B372" s="22"/>
      <c r="C372" s="22"/>
      <c r="D372" s="22"/>
      <c r="E372" s="23"/>
      <c r="F372" s="19" t="str">
        <f aca="false">IF($A372="","",TEXT($A372,"YYYY-MM"))</f>
        <v/>
      </c>
      <c r="G372" s="19" t="str">
        <f aca="false">IF($A372="","",TEXT(YEAR($A372),"0000")&amp;"-W"&amp;TEXT(WEEKNUM($A372,2),"00"))</f>
        <v/>
      </c>
      <c r="H372" s="19" t="str">
        <f aca="false">IF($C372="","",IFERROR(INDEX(Categories!$B$2:$B$29,MATCH($C372,Categories!$A$2:$A$29,0)),""))</f>
        <v/>
      </c>
    </row>
    <row r="373" customFormat="false" ht="15" hidden="false" customHeight="false" outlineLevel="0" collapsed="false">
      <c r="A373" s="21"/>
      <c r="B373" s="22"/>
      <c r="C373" s="22"/>
      <c r="D373" s="22"/>
      <c r="E373" s="23"/>
      <c r="F373" s="19" t="str">
        <f aca="false">IF($A373="","",TEXT($A373,"YYYY-MM"))</f>
        <v/>
      </c>
      <c r="G373" s="19" t="str">
        <f aca="false">IF($A373="","",TEXT(YEAR($A373),"0000")&amp;"-W"&amp;TEXT(WEEKNUM($A373,2),"00"))</f>
        <v/>
      </c>
      <c r="H373" s="19" t="str">
        <f aca="false">IF($C373="","",IFERROR(INDEX(Categories!$B$2:$B$29,MATCH($C373,Categories!$A$2:$A$29,0)),""))</f>
        <v/>
      </c>
    </row>
    <row r="374" customFormat="false" ht="15" hidden="false" customHeight="false" outlineLevel="0" collapsed="false">
      <c r="A374" s="21"/>
      <c r="B374" s="22"/>
      <c r="C374" s="22"/>
      <c r="D374" s="22"/>
      <c r="E374" s="23"/>
      <c r="F374" s="19" t="str">
        <f aca="false">IF($A374="","",TEXT($A374,"YYYY-MM"))</f>
        <v/>
      </c>
      <c r="G374" s="19" t="str">
        <f aca="false">IF($A374="","",TEXT(YEAR($A374),"0000")&amp;"-W"&amp;TEXT(WEEKNUM($A374,2),"00"))</f>
        <v/>
      </c>
      <c r="H374" s="19" t="str">
        <f aca="false">IF($C374="","",IFERROR(INDEX(Categories!$B$2:$B$29,MATCH($C374,Categories!$A$2:$A$29,0)),""))</f>
        <v/>
      </c>
    </row>
    <row r="375" customFormat="false" ht="15" hidden="false" customHeight="false" outlineLevel="0" collapsed="false">
      <c r="A375" s="21"/>
      <c r="B375" s="22"/>
      <c r="C375" s="22"/>
      <c r="D375" s="22"/>
      <c r="E375" s="23"/>
      <c r="F375" s="19" t="str">
        <f aca="false">IF($A375="","",TEXT($A375,"YYYY-MM"))</f>
        <v/>
      </c>
      <c r="G375" s="19" t="str">
        <f aca="false">IF($A375="","",TEXT(YEAR($A375),"0000")&amp;"-W"&amp;TEXT(WEEKNUM($A375,2),"00"))</f>
        <v/>
      </c>
      <c r="H375" s="19" t="str">
        <f aca="false">IF($C375="","",IFERROR(INDEX(Categories!$B$2:$B$29,MATCH($C375,Categories!$A$2:$A$29,0)),""))</f>
        <v/>
      </c>
    </row>
    <row r="376" customFormat="false" ht="15" hidden="false" customHeight="false" outlineLevel="0" collapsed="false">
      <c r="A376" s="21"/>
      <c r="B376" s="22"/>
      <c r="C376" s="22"/>
      <c r="D376" s="22"/>
      <c r="E376" s="23"/>
      <c r="F376" s="19" t="str">
        <f aca="false">IF($A376="","",TEXT($A376,"YYYY-MM"))</f>
        <v/>
      </c>
      <c r="G376" s="19" t="str">
        <f aca="false">IF($A376="","",TEXT(YEAR($A376),"0000")&amp;"-W"&amp;TEXT(WEEKNUM($A376,2),"00"))</f>
        <v/>
      </c>
      <c r="H376" s="19" t="str">
        <f aca="false">IF($C376="","",IFERROR(INDEX(Categories!$B$2:$B$29,MATCH($C376,Categories!$A$2:$A$29,0)),""))</f>
        <v/>
      </c>
    </row>
    <row r="377" customFormat="false" ht="15" hidden="false" customHeight="false" outlineLevel="0" collapsed="false">
      <c r="A377" s="21"/>
      <c r="B377" s="22"/>
      <c r="C377" s="22"/>
      <c r="D377" s="22"/>
      <c r="E377" s="23"/>
      <c r="F377" s="19" t="str">
        <f aca="false">IF($A377="","",TEXT($A377,"YYYY-MM"))</f>
        <v/>
      </c>
      <c r="G377" s="19" t="str">
        <f aca="false">IF($A377="","",TEXT(YEAR($A377),"0000")&amp;"-W"&amp;TEXT(WEEKNUM($A377,2),"00"))</f>
        <v/>
      </c>
      <c r="H377" s="19" t="str">
        <f aca="false">IF($C377="","",IFERROR(INDEX(Categories!$B$2:$B$29,MATCH($C377,Categories!$A$2:$A$29,0)),""))</f>
        <v/>
      </c>
    </row>
    <row r="378" customFormat="false" ht="15" hidden="false" customHeight="false" outlineLevel="0" collapsed="false">
      <c r="A378" s="21"/>
      <c r="B378" s="22"/>
      <c r="C378" s="22"/>
      <c r="D378" s="22"/>
      <c r="E378" s="23"/>
      <c r="F378" s="19" t="str">
        <f aca="false">IF($A378="","",TEXT($A378,"YYYY-MM"))</f>
        <v/>
      </c>
      <c r="G378" s="19" t="str">
        <f aca="false">IF($A378="","",TEXT(YEAR($A378),"0000")&amp;"-W"&amp;TEXT(WEEKNUM($A378,2),"00"))</f>
        <v/>
      </c>
      <c r="H378" s="19" t="str">
        <f aca="false">IF($C378="","",IFERROR(INDEX(Categories!$B$2:$B$29,MATCH($C378,Categories!$A$2:$A$29,0)),""))</f>
        <v/>
      </c>
    </row>
    <row r="379" customFormat="false" ht="15" hidden="false" customHeight="false" outlineLevel="0" collapsed="false">
      <c r="A379" s="21"/>
      <c r="B379" s="22"/>
      <c r="C379" s="22"/>
      <c r="D379" s="22"/>
      <c r="E379" s="23"/>
      <c r="F379" s="19" t="str">
        <f aca="false">IF($A379="","",TEXT($A379,"YYYY-MM"))</f>
        <v/>
      </c>
      <c r="G379" s="19" t="str">
        <f aca="false">IF($A379="","",TEXT(YEAR($A379),"0000")&amp;"-W"&amp;TEXT(WEEKNUM($A379,2),"00"))</f>
        <v/>
      </c>
      <c r="H379" s="19" t="str">
        <f aca="false">IF($C379="","",IFERROR(INDEX(Categories!$B$2:$B$29,MATCH($C379,Categories!$A$2:$A$29,0)),""))</f>
        <v/>
      </c>
    </row>
    <row r="380" customFormat="false" ht="15" hidden="false" customHeight="false" outlineLevel="0" collapsed="false">
      <c r="A380" s="21"/>
      <c r="B380" s="22"/>
      <c r="C380" s="22"/>
      <c r="D380" s="22"/>
      <c r="E380" s="23"/>
      <c r="F380" s="19" t="str">
        <f aca="false">IF($A380="","",TEXT($A380,"YYYY-MM"))</f>
        <v/>
      </c>
      <c r="G380" s="19" t="str">
        <f aca="false">IF($A380="","",TEXT(YEAR($A380),"0000")&amp;"-W"&amp;TEXT(WEEKNUM($A380,2),"00"))</f>
        <v/>
      </c>
      <c r="H380" s="19" t="str">
        <f aca="false">IF($C380="","",IFERROR(INDEX(Categories!$B$2:$B$29,MATCH($C380,Categories!$A$2:$A$29,0)),""))</f>
        <v/>
      </c>
    </row>
    <row r="381" customFormat="false" ht="15" hidden="false" customHeight="false" outlineLevel="0" collapsed="false">
      <c r="A381" s="21"/>
      <c r="B381" s="22"/>
      <c r="C381" s="22"/>
      <c r="D381" s="22"/>
      <c r="E381" s="23"/>
      <c r="F381" s="19" t="str">
        <f aca="false">IF($A381="","",TEXT($A381,"YYYY-MM"))</f>
        <v/>
      </c>
      <c r="G381" s="19" t="str">
        <f aca="false">IF($A381="","",TEXT(YEAR($A381),"0000")&amp;"-W"&amp;TEXT(WEEKNUM($A381,2),"00"))</f>
        <v/>
      </c>
      <c r="H381" s="19" t="str">
        <f aca="false">IF($C381="","",IFERROR(INDEX(Categories!$B$2:$B$29,MATCH($C381,Categories!$A$2:$A$29,0)),""))</f>
        <v/>
      </c>
    </row>
    <row r="382" customFormat="false" ht="15" hidden="false" customHeight="false" outlineLevel="0" collapsed="false">
      <c r="A382" s="21"/>
      <c r="B382" s="22"/>
      <c r="C382" s="22"/>
      <c r="D382" s="22"/>
      <c r="E382" s="23"/>
      <c r="F382" s="19" t="str">
        <f aca="false">IF($A382="","",TEXT($A382,"YYYY-MM"))</f>
        <v/>
      </c>
      <c r="G382" s="19" t="str">
        <f aca="false">IF($A382="","",TEXT(YEAR($A382),"0000")&amp;"-W"&amp;TEXT(WEEKNUM($A382,2),"00"))</f>
        <v/>
      </c>
      <c r="H382" s="19" t="str">
        <f aca="false">IF($C382="","",IFERROR(INDEX(Categories!$B$2:$B$29,MATCH($C382,Categories!$A$2:$A$29,0)),""))</f>
        <v/>
      </c>
    </row>
    <row r="383" customFormat="false" ht="15" hidden="false" customHeight="false" outlineLevel="0" collapsed="false">
      <c r="A383" s="21"/>
      <c r="B383" s="22"/>
      <c r="C383" s="22"/>
      <c r="D383" s="22"/>
      <c r="E383" s="23"/>
      <c r="F383" s="19" t="str">
        <f aca="false">IF($A383="","",TEXT($A383,"YYYY-MM"))</f>
        <v/>
      </c>
      <c r="G383" s="19" t="str">
        <f aca="false">IF($A383="","",TEXT(YEAR($A383),"0000")&amp;"-W"&amp;TEXT(WEEKNUM($A383,2),"00"))</f>
        <v/>
      </c>
      <c r="H383" s="19" t="str">
        <f aca="false">IF($C383="","",IFERROR(INDEX(Categories!$B$2:$B$29,MATCH($C383,Categories!$A$2:$A$29,0)),""))</f>
        <v/>
      </c>
    </row>
    <row r="384" customFormat="false" ht="15" hidden="false" customHeight="false" outlineLevel="0" collapsed="false">
      <c r="A384" s="21"/>
      <c r="B384" s="22"/>
      <c r="C384" s="22"/>
      <c r="D384" s="22"/>
      <c r="E384" s="23"/>
      <c r="F384" s="19" t="str">
        <f aca="false">IF($A384="","",TEXT($A384,"YYYY-MM"))</f>
        <v/>
      </c>
      <c r="G384" s="19" t="str">
        <f aca="false">IF($A384="","",TEXT(YEAR($A384),"0000")&amp;"-W"&amp;TEXT(WEEKNUM($A384,2),"00"))</f>
        <v/>
      </c>
      <c r="H384" s="19" t="str">
        <f aca="false">IF($C384="","",IFERROR(INDEX(Categories!$B$2:$B$29,MATCH($C384,Categories!$A$2:$A$29,0)),""))</f>
        <v/>
      </c>
    </row>
    <row r="385" customFormat="false" ht="15" hidden="false" customHeight="false" outlineLevel="0" collapsed="false">
      <c r="A385" s="21"/>
      <c r="B385" s="22"/>
      <c r="C385" s="22"/>
      <c r="D385" s="22"/>
      <c r="E385" s="23"/>
      <c r="F385" s="19" t="str">
        <f aca="false">IF($A385="","",TEXT($A385,"YYYY-MM"))</f>
        <v/>
      </c>
      <c r="G385" s="19" t="str">
        <f aca="false">IF($A385="","",TEXT(YEAR($A385),"0000")&amp;"-W"&amp;TEXT(WEEKNUM($A385,2),"00"))</f>
        <v/>
      </c>
      <c r="H385" s="19" t="str">
        <f aca="false">IF($C385="","",IFERROR(INDEX(Categories!$B$2:$B$29,MATCH($C385,Categories!$A$2:$A$29,0)),""))</f>
        <v/>
      </c>
    </row>
    <row r="386" customFormat="false" ht="15" hidden="false" customHeight="false" outlineLevel="0" collapsed="false">
      <c r="A386" s="21"/>
      <c r="B386" s="22"/>
      <c r="C386" s="22"/>
      <c r="D386" s="22"/>
      <c r="E386" s="23"/>
      <c r="F386" s="19" t="str">
        <f aca="false">IF($A386="","",TEXT($A386,"YYYY-MM"))</f>
        <v/>
      </c>
      <c r="G386" s="19" t="str">
        <f aca="false">IF($A386="","",TEXT(YEAR($A386),"0000")&amp;"-W"&amp;TEXT(WEEKNUM($A386,2),"00"))</f>
        <v/>
      </c>
      <c r="H386" s="19" t="str">
        <f aca="false">IF($C386="","",IFERROR(INDEX(Categories!$B$2:$B$29,MATCH($C386,Categories!$A$2:$A$29,0)),""))</f>
        <v/>
      </c>
    </row>
    <row r="387" customFormat="false" ht="15" hidden="false" customHeight="false" outlineLevel="0" collapsed="false">
      <c r="A387" s="21"/>
      <c r="B387" s="22"/>
      <c r="C387" s="22"/>
      <c r="D387" s="22"/>
      <c r="E387" s="23"/>
      <c r="F387" s="19" t="str">
        <f aca="false">IF($A387="","",TEXT($A387,"YYYY-MM"))</f>
        <v/>
      </c>
      <c r="G387" s="19" t="str">
        <f aca="false">IF($A387="","",TEXT(YEAR($A387),"0000")&amp;"-W"&amp;TEXT(WEEKNUM($A387,2),"00"))</f>
        <v/>
      </c>
      <c r="H387" s="19" t="str">
        <f aca="false">IF($C387="","",IFERROR(INDEX(Categories!$B$2:$B$29,MATCH($C387,Categories!$A$2:$A$29,0)),""))</f>
        <v/>
      </c>
    </row>
    <row r="388" customFormat="false" ht="15" hidden="false" customHeight="false" outlineLevel="0" collapsed="false">
      <c r="A388" s="21"/>
      <c r="B388" s="22"/>
      <c r="C388" s="22"/>
      <c r="D388" s="22"/>
      <c r="E388" s="23"/>
      <c r="F388" s="19" t="str">
        <f aca="false">IF($A388="","",TEXT($A388,"YYYY-MM"))</f>
        <v/>
      </c>
      <c r="G388" s="19" t="str">
        <f aca="false">IF($A388="","",TEXT(YEAR($A388),"0000")&amp;"-W"&amp;TEXT(WEEKNUM($A388,2),"00"))</f>
        <v/>
      </c>
      <c r="H388" s="19" t="str">
        <f aca="false">IF($C388="","",IFERROR(INDEX(Categories!$B$2:$B$29,MATCH($C388,Categories!$A$2:$A$29,0)),""))</f>
        <v/>
      </c>
    </row>
    <row r="389" customFormat="false" ht="15" hidden="false" customHeight="false" outlineLevel="0" collapsed="false">
      <c r="A389" s="21"/>
      <c r="B389" s="22"/>
      <c r="C389" s="22"/>
      <c r="D389" s="22"/>
      <c r="E389" s="23"/>
      <c r="F389" s="19" t="str">
        <f aca="false">IF($A389="","",TEXT($A389,"YYYY-MM"))</f>
        <v/>
      </c>
      <c r="G389" s="19" t="str">
        <f aca="false">IF($A389="","",TEXT(YEAR($A389),"0000")&amp;"-W"&amp;TEXT(WEEKNUM($A389,2),"00"))</f>
        <v/>
      </c>
      <c r="H389" s="19" t="str">
        <f aca="false">IF($C389="","",IFERROR(INDEX(Categories!$B$2:$B$29,MATCH($C389,Categories!$A$2:$A$29,0)),""))</f>
        <v/>
      </c>
    </row>
    <row r="390" customFormat="false" ht="15" hidden="false" customHeight="false" outlineLevel="0" collapsed="false">
      <c r="A390" s="21"/>
      <c r="B390" s="22"/>
      <c r="C390" s="22"/>
      <c r="D390" s="22"/>
      <c r="E390" s="23"/>
      <c r="F390" s="19" t="str">
        <f aca="false">IF($A390="","",TEXT($A390,"YYYY-MM"))</f>
        <v/>
      </c>
      <c r="G390" s="19" t="str">
        <f aca="false">IF($A390="","",TEXT(YEAR($A390),"0000")&amp;"-W"&amp;TEXT(WEEKNUM($A390,2),"00"))</f>
        <v/>
      </c>
      <c r="H390" s="19" t="str">
        <f aca="false">IF($C390="","",IFERROR(INDEX(Categories!$B$2:$B$29,MATCH($C390,Categories!$A$2:$A$29,0)),""))</f>
        <v/>
      </c>
    </row>
    <row r="391" customFormat="false" ht="15" hidden="false" customHeight="false" outlineLevel="0" collapsed="false">
      <c r="A391" s="21"/>
      <c r="B391" s="22"/>
      <c r="C391" s="22"/>
      <c r="D391" s="22"/>
      <c r="E391" s="23"/>
      <c r="F391" s="19" t="str">
        <f aca="false">IF($A391="","",TEXT($A391,"YYYY-MM"))</f>
        <v/>
      </c>
      <c r="G391" s="19" t="str">
        <f aca="false">IF($A391="","",TEXT(YEAR($A391),"0000")&amp;"-W"&amp;TEXT(WEEKNUM($A391,2),"00"))</f>
        <v/>
      </c>
      <c r="H391" s="19" t="str">
        <f aca="false">IF($C391="","",IFERROR(INDEX(Categories!$B$2:$B$29,MATCH($C391,Categories!$A$2:$A$29,0)),""))</f>
        <v/>
      </c>
    </row>
    <row r="392" customFormat="false" ht="15" hidden="false" customHeight="false" outlineLevel="0" collapsed="false">
      <c r="A392" s="21"/>
      <c r="B392" s="22"/>
      <c r="C392" s="22"/>
      <c r="D392" s="22"/>
      <c r="E392" s="23"/>
      <c r="F392" s="19" t="str">
        <f aca="false">IF($A392="","",TEXT($A392,"YYYY-MM"))</f>
        <v/>
      </c>
      <c r="G392" s="19" t="str">
        <f aca="false">IF($A392="","",TEXT(YEAR($A392),"0000")&amp;"-W"&amp;TEXT(WEEKNUM($A392,2),"00"))</f>
        <v/>
      </c>
      <c r="H392" s="19" t="str">
        <f aca="false">IF($C392="","",IFERROR(INDEX(Categories!$B$2:$B$29,MATCH($C392,Categories!$A$2:$A$29,0)),""))</f>
        <v/>
      </c>
    </row>
    <row r="393" customFormat="false" ht="15" hidden="false" customHeight="false" outlineLevel="0" collapsed="false">
      <c r="A393" s="21"/>
      <c r="B393" s="22"/>
      <c r="C393" s="22"/>
      <c r="D393" s="22"/>
      <c r="E393" s="23"/>
      <c r="F393" s="19" t="str">
        <f aca="false">IF($A393="","",TEXT($A393,"YYYY-MM"))</f>
        <v/>
      </c>
      <c r="G393" s="19" t="str">
        <f aca="false">IF($A393="","",TEXT(YEAR($A393),"0000")&amp;"-W"&amp;TEXT(WEEKNUM($A393,2),"00"))</f>
        <v/>
      </c>
      <c r="H393" s="19" t="str">
        <f aca="false">IF($C393="","",IFERROR(INDEX(Categories!$B$2:$B$29,MATCH($C393,Categories!$A$2:$A$29,0)),""))</f>
        <v/>
      </c>
    </row>
    <row r="394" customFormat="false" ht="15" hidden="false" customHeight="false" outlineLevel="0" collapsed="false">
      <c r="A394" s="21"/>
      <c r="B394" s="22"/>
      <c r="C394" s="22"/>
      <c r="D394" s="22"/>
      <c r="E394" s="23"/>
      <c r="F394" s="19" t="str">
        <f aca="false">IF($A394="","",TEXT($A394,"YYYY-MM"))</f>
        <v/>
      </c>
      <c r="G394" s="19" t="str">
        <f aca="false">IF($A394="","",TEXT(YEAR($A394),"0000")&amp;"-W"&amp;TEXT(WEEKNUM($A394,2),"00"))</f>
        <v/>
      </c>
      <c r="H394" s="19" t="str">
        <f aca="false">IF($C394="","",IFERROR(INDEX(Categories!$B$2:$B$29,MATCH($C394,Categories!$A$2:$A$29,0)),""))</f>
        <v/>
      </c>
    </row>
    <row r="395" customFormat="false" ht="15" hidden="false" customHeight="false" outlineLevel="0" collapsed="false">
      <c r="A395" s="21"/>
      <c r="B395" s="22"/>
      <c r="C395" s="22"/>
      <c r="D395" s="22"/>
      <c r="E395" s="23"/>
      <c r="F395" s="19" t="str">
        <f aca="false">IF($A395="","",TEXT($A395,"YYYY-MM"))</f>
        <v/>
      </c>
      <c r="G395" s="19" t="str">
        <f aca="false">IF($A395="","",TEXT(YEAR($A395),"0000")&amp;"-W"&amp;TEXT(WEEKNUM($A395,2),"00"))</f>
        <v/>
      </c>
      <c r="H395" s="19" t="str">
        <f aca="false">IF($C395="","",IFERROR(INDEX(Categories!$B$2:$B$29,MATCH($C395,Categories!$A$2:$A$29,0)),""))</f>
        <v/>
      </c>
    </row>
    <row r="396" customFormat="false" ht="15" hidden="false" customHeight="false" outlineLevel="0" collapsed="false">
      <c r="A396" s="21"/>
      <c r="B396" s="22"/>
      <c r="C396" s="22"/>
      <c r="D396" s="22"/>
      <c r="E396" s="23"/>
      <c r="F396" s="19" t="str">
        <f aca="false">IF($A396="","",TEXT($A396,"YYYY-MM"))</f>
        <v/>
      </c>
      <c r="G396" s="19" t="str">
        <f aca="false">IF($A396="","",TEXT(YEAR($A396),"0000")&amp;"-W"&amp;TEXT(WEEKNUM($A396,2),"00"))</f>
        <v/>
      </c>
      <c r="H396" s="19" t="str">
        <f aca="false">IF($C396="","",IFERROR(INDEX(Categories!$B$2:$B$29,MATCH($C396,Categories!$A$2:$A$29,0)),""))</f>
        <v/>
      </c>
    </row>
    <row r="397" customFormat="false" ht="15" hidden="false" customHeight="false" outlineLevel="0" collapsed="false">
      <c r="A397" s="21"/>
      <c r="B397" s="22"/>
      <c r="C397" s="22"/>
      <c r="D397" s="22"/>
      <c r="E397" s="23"/>
      <c r="F397" s="19" t="str">
        <f aca="false">IF($A397="","",TEXT($A397,"YYYY-MM"))</f>
        <v/>
      </c>
      <c r="G397" s="19" t="str">
        <f aca="false">IF($A397="","",TEXT(YEAR($A397),"0000")&amp;"-W"&amp;TEXT(WEEKNUM($A397,2),"00"))</f>
        <v/>
      </c>
      <c r="H397" s="19" t="str">
        <f aca="false">IF($C397="","",IFERROR(INDEX(Categories!$B$2:$B$29,MATCH($C397,Categories!$A$2:$A$29,0)),""))</f>
        <v/>
      </c>
    </row>
    <row r="398" customFormat="false" ht="15" hidden="false" customHeight="false" outlineLevel="0" collapsed="false">
      <c r="A398" s="21"/>
      <c r="B398" s="22"/>
      <c r="C398" s="22"/>
      <c r="D398" s="22"/>
      <c r="E398" s="23"/>
      <c r="F398" s="19" t="str">
        <f aca="false">IF($A398="","",TEXT($A398,"YYYY-MM"))</f>
        <v/>
      </c>
      <c r="G398" s="19" t="str">
        <f aca="false">IF($A398="","",TEXT(YEAR($A398),"0000")&amp;"-W"&amp;TEXT(WEEKNUM($A398,2),"00"))</f>
        <v/>
      </c>
      <c r="H398" s="19" t="str">
        <f aca="false">IF($C398="","",IFERROR(INDEX(Categories!$B$2:$B$29,MATCH($C398,Categories!$A$2:$A$29,0)),""))</f>
        <v/>
      </c>
    </row>
    <row r="399" customFormat="false" ht="15" hidden="false" customHeight="false" outlineLevel="0" collapsed="false">
      <c r="A399" s="21"/>
      <c r="B399" s="22"/>
      <c r="C399" s="22"/>
      <c r="D399" s="22"/>
      <c r="E399" s="23"/>
      <c r="F399" s="19" t="str">
        <f aca="false">IF($A399="","",TEXT($A399,"YYYY-MM"))</f>
        <v/>
      </c>
      <c r="G399" s="19" t="str">
        <f aca="false">IF($A399="","",TEXT(YEAR($A399),"0000")&amp;"-W"&amp;TEXT(WEEKNUM($A399,2),"00"))</f>
        <v/>
      </c>
      <c r="H399" s="19" t="str">
        <f aca="false">IF($C399="","",IFERROR(INDEX(Categories!$B$2:$B$29,MATCH($C399,Categories!$A$2:$A$29,0)),""))</f>
        <v/>
      </c>
    </row>
    <row r="400" customFormat="false" ht="15" hidden="false" customHeight="false" outlineLevel="0" collapsed="false">
      <c r="A400" s="21"/>
      <c r="B400" s="22"/>
      <c r="C400" s="22"/>
      <c r="D400" s="22"/>
      <c r="E400" s="23"/>
      <c r="F400" s="19" t="str">
        <f aca="false">IF($A400="","",TEXT($A400,"YYYY-MM"))</f>
        <v/>
      </c>
      <c r="G400" s="19" t="str">
        <f aca="false">IF($A400="","",TEXT(YEAR($A400),"0000")&amp;"-W"&amp;TEXT(WEEKNUM($A400,2),"00"))</f>
        <v/>
      </c>
      <c r="H400" s="19" t="str">
        <f aca="false">IF($C400="","",IFERROR(INDEX(Categories!$B$2:$B$29,MATCH($C400,Categories!$A$2:$A$29,0)),""))</f>
        <v/>
      </c>
    </row>
    <row r="401" customFormat="false" ht="15" hidden="false" customHeight="false" outlineLevel="0" collapsed="false">
      <c r="A401" s="21"/>
      <c r="B401" s="22"/>
      <c r="C401" s="22"/>
      <c r="D401" s="22"/>
      <c r="E401" s="23"/>
      <c r="F401" s="19" t="str">
        <f aca="false">IF($A401="","",TEXT($A401,"YYYY-MM"))</f>
        <v/>
      </c>
      <c r="G401" s="19" t="str">
        <f aca="false">IF($A401="","",TEXT(YEAR($A401),"0000")&amp;"-W"&amp;TEXT(WEEKNUM($A401,2),"00"))</f>
        <v/>
      </c>
      <c r="H401" s="19" t="str">
        <f aca="false">IF($C401="","",IFERROR(INDEX(Categories!$B$2:$B$29,MATCH($C401,Categories!$A$2:$A$29,0)),""))</f>
        <v/>
      </c>
    </row>
    <row r="402" customFormat="false" ht="15" hidden="false" customHeight="false" outlineLevel="0" collapsed="false">
      <c r="A402" s="21"/>
      <c r="B402" s="22"/>
      <c r="C402" s="22"/>
      <c r="D402" s="22"/>
      <c r="E402" s="23"/>
      <c r="F402" s="19" t="str">
        <f aca="false">IF($A402="","",TEXT($A402,"YYYY-MM"))</f>
        <v/>
      </c>
      <c r="G402" s="19" t="str">
        <f aca="false">IF($A402="","",TEXT(YEAR($A402),"0000")&amp;"-W"&amp;TEXT(WEEKNUM($A402,2),"00"))</f>
        <v/>
      </c>
      <c r="H402" s="19" t="str">
        <f aca="false">IF($C402="","",IFERROR(INDEX(Categories!$B$2:$B$29,MATCH($C402,Categories!$A$2:$A$29,0)),""))</f>
        <v/>
      </c>
    </row>
    <row r="403" customFormat="false" ht="15" hidden="false" customHeight="false" outlineLevel="0" collapsed="false">
      <c r="A403" s="21"/>
      <c r="B403" s="22"/>
      <c r="C403" s="22"/>
      <c r="D403" s="22"/>
      <c r="E403" s="23"/>
      <c r="F403" s="19" t="str">
        <f aca="false">IF($A403="","",TEXT($A403,"YYYY-MM"))</f>
        <v/>
      </c>
      <c r="G403" s="19" t="str">
        <f aca="false">IF($A403="","",TEXT(YEAR($A403),"0000")&amp;"-W"&amp;TEXT(WEEKNUM($A403,2),"00"))</f>
        <v/>
      </c>
      <c r="H403" s="19" t="str">
        <f aca="false">IF($C403="","",IFERROR(INDEX(Categories!$B$2:$B$29,MATCH($C403,Categories!$A$2:$A$29,0)),""))</f>
        <v/>
      </c>
    </row>
    <row r="404" customFormat="false" ht="15" hidden="false" customHeight="false" outlineLevel="0" collapsed="false">
      <c r="A404" s="21"/>
      <c r="B404" s="22"/>
      <c r="C404" s="22"/>
      <c r="D404" s="22"/>
      <c r="E404" s="23"/>
      <c r="F404" s="19" t="str">
        <f aca="false">IF($A404="","",TEXT($A404,"YYYY-MM"))</f>
        <v/>
      </c>
      <c r="G404" s="19" t="str">
        <f aca="false">IF($A404="","",TEXT(YEAR($A404),"0000")&amp;"-W"&amp;TEXT(WEEKNUM($A404,2),"00"))</f>
        <v/>
      </c>
      <c r="H404" s="19" t="str">
        <f aca="false">IF($C404="","",IFERROR(INDEX(Categories!$B$2:$B$29,MATCH($C404,Categories!$A$2:$A$29,0)),""))</f>
        <v/>
      </c>
    </row>
    <row r="405" customFormat="false" ht="15" hidden="false" customHeight="false" outlineLevel="0" collapsed="false">
      <c r="A405" s="21"/>
      <c r="B405" s="22"/>
      <c r="C405" s="22"/>
      <c r="D405" s="22"/>
      <c r="E405" s="23"/>
      <c r="F405" s="19" t="str">
        <f aca="false">IF($A405="","",TEXT($A405,"YYYY-MM"))</f>
        <v/>
      </c>
      <c r="G405" s="19" t="str">
        <f aca="false">IF($A405="","",TEXT(YEAR($A405),"0000")&amp;"-W"&amp;TEXT(WEEKNUM($A405,2),"00"))</f>
        <v/>
      </c>
      <c r="H405" s="19" t="str">
        <f aca="false">IF($C405="","",IFERROR(INDEX(Categories!$B$2:$B$29,MATCH($C405,Categories!$A$2:$A$29,0)),""))</f>
        <v/>
      </c>
    </row>
    <row r="406" customFormat="false" ht="15" hidden="false" customHeight="false" outlineLevel="0" collapsed="false">
      <c r="A406" s="21"/>
      <c r="B406" s="22"/>
      <c r="C406" s="22"/>
      <c r="D406" s="22"/>
      <c r="E406" s="23"/>
      <c r="F406" s="19" t="str">
        <f aca="false">IF($A406="","",TEXT($A406,"YYYY-MM"))</f>
        <v/>
      </c>
      <c r="G406" s="19" t="str">
        <f aca="false">IF($A406="","",TEXT(YEAR($A406),"0000")&amp;"-W"&amp;TEXT(WEEKNUM($A406,2),"00"))</f>
        <v/>
      </c>
      <c r="H406" s="19" t="str">
        <f aca="false">IF($C406="","",IFERROR(INDEX(Categories!$B$2:$B$29,MATCH($C406,Categories!$A$2:$A$29,0)),""))</f>
        <v/>
      </c>
    </row>
    <row r="407" customFormat="false" ht="15" hidden="false" customHeight="false" outlineLevel="0" collapsed="false">
      <c r="A407" s="21"/>
      <c r="B407" s="22"/>
      <c r="C407" s="22"/>
      <c r="D407" s="22"/>
      <c r="E407" s="23"/>
      <c r="F407" s="19" t="str">
        <f aca="false">IF($A407="","",TEXT($A407,"YYYY-MM"))</f>
        <v/>
      </c>
      <c r="G407" s="19" t="str">
        <f aca="false">IF($A407="","",TEXT(YEAR($A407),"0000")&amp;"-W"&amp;TEXT(WEEKNUM($A407,2),"00"))</f>
        <v/>
      </c>
      <c r="H407" s="19" t="str">
        <f aca="false">IF($C407="","",IFERROR(INDEX(Categories!$B$2:$B$29,MATCH($C407,Categories!$A$2:$A$29,0)),""))</f>
        <v/>
      </c>
    </row>
    <row r="408" customFormat="false" ht="15" hidden="false" customHeight="false" outlineLevel="0" collapsed="false">
      <c r="A408" s="21"/>
      <c r="B408" s="22"/>
      <c r="C408" s="22"/>
      <c r="D408" s="22"/>
      <c r="E408" s="23"/>
      <c r="F408" s="19" t="str">
        <f aca="false">IF($A408="","",TEXT($A408,"YYYY-MM"))</f>
        <v/>
      </c>
      <c r="G408" s="19" t="str">
        <f aca="false">IF($A408="","",TEXT(YEAR($A408),"0000")&amp;"-W"&amp;TEXT(WEEKNUM($A408,2),"00"))</f>
        <v/>
      </c>
      <c r="H408" s="19" t="str">
        <f aca="false">IF($C408="","",IFERROR(INDEX(Categories!$B$2:$B$29,MATCH($C408,Categories!$A$2:$A$29,0)),""))</f>
        <v/>
      </c>
    </row>
    <row r="409" customFormat="false" ht="15" hidden="false" customHeight="false" outlineLevel="0" collapsed="false">
      <c r="A409" s="21"/>
      <c r="B409" s="22"/>
      <c r="C409" s="22"/>
      <c r="D409" s="22"/>
      <c r="E409" s="23"/>
      <c r="F409" s="19" t="str">
        <f aca="false">IF($A409="","",TEXT($A409,"YYYY-MM"))</f>
        <v/>
      </c>
      <c r="G409" s="19" t="str">
        <f aca="false">IF($A409="","",TEXT(YEAR($A409),"0000")&amp;"-W"&amp;TEXT(WEEKNUM($A409,2),"00"))</f>
        <v/>
      </c>
      <c r="H409" s="19" t="str">
        <f aca="false">IF($C409="","",IFERROR(INDEX(Categories!$B$2:$B$29,MATCH($C409,Categories!$A$2:$A$29,0)),""))</f>
        <v/>
      </c>
    </row>
    <row r="410" customFormat="false" ht="15" hidden="false" customHeight="false" outlineLevel="0" collapsed="false">
      <c r="A410" s="21"/>
      <c r="B410" s="22"/>
      <c r="C410" s="22"/>
      <c r="D410" s="22"/>
      <c r="E410" s="23"/>
      <c r="F410" s="19" t="str">
        <f aca="false">IF($A410="","",TEXT($A410,"YYYY-MM"))</f>
        <v/>
      </c>
      <c r="G410" s="19" t="str">
        <f aca="false">IF($A410="","",TEXT(YEAR($A410),"0000")&amp;"-W"&amp;TEXT(WEEKNUM($A410,2),"00"))</f>
        <v/>
      </c>
      <c r="H410" s="19" t="str">
        <f aca="false">IF($C410="","",IFERROR(INDEX(Categories!$B$2:$B$29,MATCH($C410,Categories!$A$2:$A$29,0)),""))</f>
        <v/>
      </c>
    </row>
    <row r="411" customFormat="false" ht="15" hidden="false" customHeight="false" outlineLevel="0" collapsed="false">
      <c r="A411" s="21"/>
      <c r="B411" s="22"/>
      <c r="C411" s="22"/>
      <c r="D411" s="22"/>
      <c r="E411" s="23"/>
      <c r="F411" s="19" t="str">
        <f aca="false">IF($A411="","",TEXT($A411,"YYYY-MM"))</f>
        <v/>
      </c>
      <c r="G411" s="19" t="str">
        <f aca="false">IF($A411="","",TEXT(YEAR($A411),"0000")&amp;"-W"&amp;TEXT(WEEKNUM($A411,2),"00"))</f>
        <v/>
      </c>
      <c r="H411" s="19" t="str">
        <f aca="false">IF($C411="","",IFERROR(INDEX(Categories!$B$2:$B$29,MATCH($C411,Categories!$A$2:$A$29,0)),""))</f>
        <v/>
      </c>
    </row>
    <row r="412" customFormat="false" ht="15" hidden="false" customHeight="false" outlineLevel="0" collapsed="false">
      <c r="A412" s="21"/>
      <c r="B412" s="22"/>
      <c r="C412" s="22"/>
      <c r="D412" s="22"/>
      <c r="E412" s="23"/>
      <c r="F412" s="19" t="str">
        <f aca="false">IF($A412="","",TEXT($A412,"YYYY-MM"))</f>
        <v/>
      </c>
      <c r="G412" s="19" t="str">
        <f aca="false">IF($A412="","",TEXT(YEAR($A412),"0000")&amp;"-W"&amp;TEXT(WEEKNUM($A412,2),"00"))</f>
        <v/>
      </c>
      <c r="H412" s="19" t="str">
        <f aca="false">IF($C412="","",IFERROR(INDEX(Categories!$B$2:$B$29,MATCH($C412,Categories!$A$2:$A$29,0)),""))</f>
        <v/>
      </c>
    </row>
    <row r="413" customFormat="false" ht="15" hidden="false" customHeight="false" outlineLevel="0" collapsed="false">
      <c r="A413" s="21"/>
      <c r="B413" s="22"/>
      <c r="C413" s="22"/>
      <c r="D413" s="22"/>
      <c r="E413" s="23"/>
      <c r="F413" s="19" t="str">
        <f aca="false">IF($A413="","",TEXT($A413,"YYYY-MM"))</f>
        <v/>
      </c>
      <c r="G413" s="19" t="str">
        <f aca="false">IF($A413="","",TEXT(YEAR($A413),"0000")&amp;"-W"&amp;TEXT(WEEKNUM($A413,2),"00"))</f>
        <v/>
      </c>
      <c r="H413" s="19" t="str">
        <f aca="false">IF($C413="","",IFERROR(INDEX(Categories!$B$2:$B$29,MATCH($C413,Categories!$A$2:$A$29,0)),""))</f>
        <v/>
      </c>
    </row>
    <row r="414" customFormat="false" ht="15" hidden="false" customHeight="false" outlineLevel="0" collapsed="false">
      <c r="A414" s="21"/>
      <c r="B414" s="22"/>
      <c r="C414" s="22"/>
      <c r="D414" s="22"/>
      <c r="E414" s="23"/>
      <c r="F414" s="19" t="str">
        <f aca="false">IF($A414="","",TEXT($A414,"YYYY-MM"))</f>
        <v/>
      </c>
      <c r="G414" s="19" t="str">
        <f aca="false">IF($A414="","",TEXT(YEAR($A414),"0000")&amp;"-W"&amp;TEXT(WEEKNUM($A414,2),"00"))</f>
        <v/>
      </c>
      <c r="H414" s="19" t="str">
        <f aca="false">IF($C414="","",IFERROR(INDEX(Categories!$B$2:$B$29,MATCH($C414,Categories!$A$2:$A$29,0)),""))</f>
        <v/>
      </c>
    </row>
    <row r="415" customFormat="false" ht="15" hidden="false" customHeight="false" outlineLevel="0" collapsed="false">
      <c r="A415" s="21"/>
      <c r="B415" s="22"/>
      <c r="C415" s="22"/>
      <c r="D415" s="22"/>
      <c r="E415" s="23"/>
      <c r="F415" s="19" t="str">
        <f aca="false">IF($A415="","",TEXT($A415,"YYYY-MM"))</f>
        <v/>
      </c>
      <c r="G415" s="19" t="str">
        <f aca="false">IF($A415="","",TEXT(YEAR($A415),"0000")&amp;"-W"&amp;TEXT(WEEKNUM($A415,2),"00"))</f>
        <v/>
      </c>
      <c r="H415" s="19" t="str">
        <f aca="false">IF($C415="","",IFERROR(INDEX(Categories!$B$2:$B$29,MATCH($C415,Categories!$A$2:$A$29,0)),""))</f>
        <v/>
      </c>
    </row>
    <row r="416" customFormat="false" ht="15" hidden="false" customHeight="false" outlineLevel="0" collapsed="false">
      <c r="A416" s="21"/>
      <c r="B416" s="22"/>
      <c r="C416" s="22"/>
      <c r="D416" s="22"/>
      <c r="E416" s="23"/>
      <c r="F416" s="19" t="str">
        <f aca="false">IF($A416="","",TEXT($A416,"YYYY-MM"))</f>
        <v/>
      </c>
      <c r="G416" s="19" t="str">
        <f aca="false">IF($A416="","",TEXT(YEAR($A416),"0000")&amp;"-W"&amp;TEXT(WEEKNUM($A416,2),"00"))</f>
        <v/>
      </c>
      <c r="H416" s="19" t="str">
        <f aca="false">IF($C416="","",IFERROR(INDEX(Categories!$B$2:$B$29,MATCH($C416,Categories!$A$2:$A$29,0)),""))</f>
        <v/>
      </c>
    </row>
    <row r="417" customFormat="false" ht="15" hidden="false" customHeight="false" outlineLevel="0" collapsed="false">
      <c r="A417" s="21"/>
      <c r="B417" s="22"/>
      <c r="C417" s="22"/>
      <c r="D417" s="22"/>
      <c r="E417" s="23"/>
      <c r="F417" s="19" t="str">
        <f aca="false">IF($A417="","",TEXT($A417,"YYYY-MM"))</f>
        <v/>
      </c>
      <c r="G417" s="19" t="str">
        <f aca="false">IF($A417="","",TEXT(YEAR($A417),"0000")&amp;"-W"&amp;TEXT(WEEKNUM($A417,2),"00"))</f>
        <v/>
      </c>
      <c r="H417" s="19" t="str">
        <f aca="false">IF($C417="","",IFERROR(INDEX(Categories!$B$2:$B$29,MATCH($C417,Categories!$A$2:$A$29,0)),""))</f>
        <v/>
      </c>
    </row>
    <row r="418" customFormat="false" ht="15" hidden="false" customHeight="false" outlineLevel="0" collapsed="false">
      <c r="A418" s="21"/>
      <c r="B418" s="22"/>
      <c r="C418" s="22"/>
      <c r="D418" s="22"/>
      <c r="E418" s="23"/>
      <c r="F418" s="19" t="str">
        <f aca="false">IF($A418="","",TEXT($A418,"YYYY-MM"))</f>
        <v/>
      </c>
      <c r="G418" s="19" t="str">
        <f aca="false">IF($A418="","",TEXT(YEAR($A418),"0000")&amp;"-W"&amp;TEXT(WEEKNUM($A418,2),"00"))</f>
        <v/>
      </c>
      <c r="H418" s="19" t="str">
        <f aca="false">IF($C418="","",IFERROR(INDEX(Categories!$B$2:$B$29,MATCH($C418,Categories!$A$2:$A$29,0)),""))</f>
        <v/>
      </c>
    </row>
    <row r="419" customFormat="false" ht="15" hidden="false" customHeight="false" outlineLevel="0" collapsed="false">
      <c r="A419" s="21"/>
      <c r="B419" s="22"/>
      <c r="C419" s="22"/>
      <c r="D419" s="22"/>
      <c r="E419" s="23"/>
      <c r="F419" s="19" t="str">
        <f aca="false">IF($A419="","",TEXT($A419,"YYYY-MM"))</f>
        <v/>
      </c>
      <c r="G419" s="19" t="str">
        <f aca="false">IF($A419="","",TEXT(YEAR($A419),"0000")&amp;"-W"&amp;TEXT(WEEKNUM($A419,2),"00"))</f>
        <v/>
      </c>
      <c r="H419" s="19" t="str">
        <f aca="false">IF($C419="","",IFERROR(INDEX(Categories!$B$2:$B$29,MATCH($C419,Categories!$A$2:$A$29,0)),""))</f>
        <v/>
      </c>
    </row>
    <row r="420" customFormat="false" ht="15" hidden="false" customHeight="false" outlineLevel="0" collapsed="false">
      <c r="A420" s="21"/>
      <c r="B420" s="22"/>
      <c r="C420" s="22"/>
      <c r="D420" s="22"/>
      <c r="E420" s="23"/>
      <c r="F420" s="19" t="str">
        <f aca="false">IF($A420="","",TEXT($A420,"YYYY-MM"))</f>
        <v/>
      </c>
      <c r="G420" s="19" t="str">
        <f aca="false">IF($A420="","",TEXT(YEAR($A420),"0000")&amp;"-W"&amp;TEXT(WEEKNUM($A420,2),"00"))</f>
        <v/>
      </c>
      <c r="H420" s="19" t="str">
        <f aca="false">IF($C420="","",IFERROR(INDEX(Categories!$B$2:$B$29,MATCH($C420,Categories!$A$2:$A$29,0)),""))</f>
        <v/>
      </c>
    </row>
    <row r="421" customFormat="false" ht="15" hidden="false" customHeight="false" outlineLevel="0" collapsed="false">
      <c r="A421" s="21"/>
      <c r="B421" s="22"/>
      <c r="C421" s="22"/>
      <c r="D421" s="22"/>
      <c r="E421" s="23"/>
      <c r="F421" s="19" t="str">
        <f aca="false">IF($A421="","",TEXT($A421,"YYYY-MM"))</f>
        <v/>
      </c>
      <c r="G421" s="19" t="str">
        <f aca="false">IF($A421="","",TEXT(YEAR($A421),"0000")&amp;"-W"&amp;TEXT(WEEKNUM($A421,2),"00"))</f>
        <v/>
      </c>
      <c r="H421" s="19" t="str">
        <f aca="false">IF($C421="","",IFERROR(INDEX(Categories!$B$2:$B$29,MATCH($C421,Categories!$A$2:$A$29,0)),""))</f>
        <v/>
      </c>
    </row>
    <row r="422" customFormat="false" ht="15" hidden="false" customHeight="false" outlineLevel="0" collapsed="false">
      <c r="A422" s="21"/>
      <c r="B422" s="22"/>
      <c r="C422" s="22"/>
      <c r="D422" s="22"/>
      <c r="E422" s="23"/>
      <c r="F422" s="19" t="str">
        <f aca="false">IF($A422="","",TEXT($A422,"YYYY-MM"))</f>
        <v/>
      </c>
      <c r="G422" s="19" t="str">
        <f aca="false">IF($A422="","",TEXT(YEAR($A422),"0000")&amp;"-W"&amp;TEXT(WEEKNUM($A422,2),"00"))</f>
        <v/>
      </c>
      <c r="H422" s="19" t="str">
        <f aca="false">IF($C422="","",IFERROR(INDEX(Categories!$B$2:$B$29,MATCH($C422,Categories!$A$2:$A$29,0)),""))</f>
        <v/>
      </c>
    </row>
    <row r="423" customFormat="false" ht="15" hidden="false" customHeight="false" outlineLevel="0" collapsed="false">
      <c r="A423" s="21"/>
      <c r="B423" s="22"/>
      <c r="C423" s="22"/>
      <c r="D423" s="22"/>
      <c r="E423" s="23"/>
      <c r="F423" s="19" t="str">
        <f aca="false">IF($A423="","",TEXT($A423,"YYYY-MM"))</f>
        <v/>
      </c>
      <c r="G423" s="19" t="str">
        <f aca="false">IF($A423="","",TEXT(YEAR($A423),"0000")&amp;"-W"&amp;TEXT(WEEKNUM($A423,2),"00"))</f>
        <v/>
      </c>
      <c r="H423" s="19" t="str">
        <f aca="false">IF($C423="","",IFERROR(INDEX(Categories!$B$2:$B$29,MATCH($C423,Categories!$A$2:$A$29,0)),""))</f>
        <v/>
      </c>
    </row>
    <row r="424" customFormat="false" ht="15" hidden="false" customHeight="false" outlineLevel="0" collapsed="false">
      <c r="A424" s="21"/>
      <c r="B424" s="22"/>
      <c r="C424" s="22"/>
      <c r="D424" s="22"/>
      <c r="E424" s="23"/>
      <c r="F424" s="19" t="str">
        <f aca="false">IF($A424="","",TEXT($A424,"YYYY-MM"))</f>
        <v/>
      </c>
      <c r="G424" s="19" t="str">
        <f aca="false">IF($A424="","",TEXT(YEAR($A424),"0000")&amp;"-W"&amp;TEXT(WEEKNUM($A424,2),"00"))</f>
        <v/>
      </c>
      <c r="H424" s="19" t="str">
        <f aca="false">IF($C424="","",IFERROR(INDEX(Categories!$B$2:$B$29,MATCH($C424,Categories!$A$2:$A$29,0)),""))</f>
        <v/>
      </c>
    </row>
    <row r="425" customFormat="false" ht="15" hidden="false" customHeight="false" outlineLevel="0" collapsed="false">
      <c r="A425" s="21"/>
      <c r="B425" s="22"/>
      <c r="C425" s="22"/>
      <c r="D425" s="22"/>
      <c r="E425" s="23"/>
      <c r="F425" s="19" t="str">
        <f aca="false">IF($A425="","",TEXT($A425,"YYYY-MM"))</f>
        <v/>
      </c>
      <c r="G425" s="19" t="str">
        <f aca="false">IF($A425="","",TEXT(YEAR($A425),"0000")&amp;"-W"&amp;TEXT(WEEKNUM($A425,2),"00"))</f>
        <v/>
      </c>
      <c r="H425" s="19" t="str">
        <f aca="false">IF($C425="","",IFERROR(INDEX(Categories!$B$2:$B$29,MATCH($C425,Categories!$A$2:$A$29,0)),""))</f>
        <v/>
      </c>
    </row>
    <row r="426" customFormat="false" ht="15" hidden="false" customHeight="false" outlineLevel="0" collapsed="false">
      <c r="A426" s="21"/>
      <c r="B426" s="22"/>
      <c r="C426" s="22"/>
      <c r="D426" s="22"/>
      <c r="E426" s="23"/>
      <c r="F426" s="19" t="str">
        <f aca="false">IF($A426="","",TEXT($A426,"YYYY-MM"))</f>
        <v/>
      </c>
      <c r="G426" s="19" t="str">
        <f aca="false">IF($A426="","",TEXT(YEAR($A426),"0000")&amp;"-W"&amp;TEXT(WEEKNUM($A426,2),"00"))</f>
        <v/>
      </c>
      <c r="H426" s="19" t="str">
        <f aca="false">IF($C426="","",IFERROR(INDEX(Categories!$B$2:$B$29,MATCH($C426,Categories!$A$2:$A$29,0)),""))</f>
        <v/>
      </c>
    </row>
    <row r="427" customFormat="false" ht="15" hidden="false" customHeight="false" outlineLevel="0" collapsed="false">
      <c r="A427" s="21"/>
      <c r="B427" s="22"/>
      <c r="C427" s="22"/>
      <c r="D427" s="22"/>
      <c r="E427" s="23"/>
      <c r="F427" s="19" t="str">
        <f aca="false">IF($A427="","",TEXT($A427,"YYYY-MM"))</f>
        <v/>
      </c>
      <c r="G427" s="19" t="str">
        <f aca="false">IF($A427="","",TEXT(YEAR($A427),"0000")&amp;"-W"&amp;TEXT(WEEKNUM($A427,2),"00"))</f>
        <v/>
      </c>
      <c r="H427" s="19" t="str">
        <f aca="false">IF($C427="","",IFERROR(INDEX(Categories!$B$2:$B$29,MATCH($C427,Categories!$A$2:$A$29,0)),""))</f>
        <v/>
      </c>
    </row>
    <row r="428" customFormat="false" ht="15" hidden="false" customHeight="false" outlineLevel="0" collapsed="false">
      <c r="A428" s="21"/>
      <c r="B428" s="22"/>
      <c r="C428" s="22"/>
      <c r="D428" s="22"/>
      <c r="E428" s="23"/>
      <c r="F428" s="19" t="str">
        <f aca="false">IF($A428="","",TEXT($A428,"YYYY-MM"))</f>
        <v/>
      </c>
      <c r="G428" s="19" t="str">
        <f aca="false">IF($A428="","",TEXT(YEAR($A428),"0000")&amp;"-W"&amp;TEXT(WEEKNUM($A428,2),"00"))</f>
        <v/>
      </c>
      <c r="H428" s="19" t="str">
        <f aca="false">IF($C428="","",IFERROR(INDEX(Categories!$B$2:$B$29,MATCH($C428,Categories!$A$2:$A$29,0)),""))</f>
        <v/>
      </c>
    </row>
    <row r="429" customFormat="false" ht="15" hidden="false" customHeight="false" outlineLevel="0" collapsed="false">
      <c r="A429" s="21"/>
      <c r="B429" s="22"/>
      <c r="C429" s="22"/>
      <c r="D429" s="22"/>
      <c r="E429" s="23"/>
      <c r="F429" s="19" t="str">
        <f aca="false">IF($A429="","",TEXT($A429,"YYYY-MM"))</f>
        <v/>
      </c>
      <c r="G429" s="19" t="str">
        <f aca="false">IF($A429="","",TEXT(YEAR($A429),"0000")&amp;"-W"&amp;TEXT(WEEKNUM($A429,2),"00"))</f>
        <v/>
      </c>
      <c r="H429" s="19" t="str">
        <f aca="false">IF($C429="","",IFERROR(INDEX(Categories!$B$2:$B$29,MATCH($C429,Categories!$A$2:$A$29,0)),""))</f>
        <v/>
      </c>
    </row>
    <row r="430" customFormat="false" ht="15" hidden="false" customHeight="false" outlineLevel="0" collapsed="false">
      <c r="A430" s="21"/>
      <c r="B430" s="22"/>
      <c r="C430" s="22"/>
      <c r="D430" s="22"/>
      <c r="E430" s="23"/>
      <c r="F430" s="19" t="str">
        <f aca="false">IF($A430="","",TEXT($A430,"YYYY-MM"))</f>
        <v/>
      </c>
      <c r="G430" s="19" t="str">
        <f aca="false">IF($A430="","",TEXT(YEAR($A430),"0000")&amp;"-W"&amp;TEXT(WEEKNUM($A430,2),"00"))</f>
        <v/>
      </c>
      <c r="H430" s="19" t="str">
        <f aca="false">IF($C430="","",IFERROR(INDEX(Categories!$B$2:$B$29,MATCH($C430,Categories!$A$2:$A$29,0)),""))</f>
        <v/>
      </c>
    </row>
    <row r="431" customFormat="false" ht="15" hidden="false" customHeight="false" outlineLevel="0" collapsed="false">
      <c r="A431" s="21"/>
      <c r="B431" s="22"/>
      <c r="C431" s="22"/>
      <c r="D431" s="22"/>
      <c r="E431" s="23"/>
      <c r="F431" s="19" t="str">
        <f aca="false">IF($A431="","",TEXT($A431,"YYYY-MM"))</f>
        <v/>
      </c>
      <c r="G431" s="19" t="str">
        <f aca="false">IF($A431="","",TEXT(YEAR($A431),"0000")&amp;"-W"&amp;TEXT(WEEKNUM($A431,2),"00"))</f>
        <v/>
      </c>
      <c r="H431" s="19" t="str">
        <f aca="false">IF($C431="","",IFERROR(INDEX(Categories!$B$2:$B$29,MATCH($C431,Categories!$A$2:$A$29,0)),""))</f>
        <v/>
      </c>
    </row>
    <row r="432" customFormat="false" ht="15" hidden="false" customHeight="false" outlineLevel="0" collapsed="false">
      <c r="A432" s="21"/>
      <c r="B432" s="22"/>
      <c r="C432" s="22"/>
      <c r="D432" s="22"/>
      <c r="E432" s="23"/>
      <c r="F432" s="19" t="str">
        <f aca="false">IF($A432="","",TEXT($A432,"YYYY-MM"))</f>
        <v/>
      </c>
      <c r="G432" s="19" t="str">
        <f aca="false">IF($A432="","",TEXT(YEAR($A432),"0000")&amp;"-W"&amp;TEXT(WEEKNUM($A432,2),"00"))</f>
        <v/>
      </c>
      <c r="H432" s="19" t="str">
        <f aca="false">IF($C432="","",IFERROR(INDEX(Categories!$B$2:$B$29,MATCH($C432,Categories!$A$2:$A$29,0)),""))</f>
        <v/>
      </c>
    </row>
    <row r="433" customFormat="false" ht="15" hidden="false" customHeight="false" outlineLevel="0" collapsed="false">
      <c r="A433" s="21"/>
      <c r="B433" s="22"/>
      <c r="C433" s="22"/>
      <c r="D433" s="22"/>
      <c r="E433" s="23"/>
      <c r="F433" s="19" t="str">
        <f aca="false">IF($A433="","",TEXT($A433,"YYYY-MM"))</f>
        <v/>
      </c>
      <c r="G433" s="19" t="str">
        <f aca="false">IF($A433="","",TEXT(YEAR($A433),"0000")&amp;"-W"&amp;TEXT(WEEKNUM($A433,2),"00"))</f>
        <v/>
      </c>
      <c r="H433" s="19" t="str">
        <f aca="false">IF($C433="","",IFERROR(INDEX(Categories!$B$2:$B$29,MATCH($C433,Categories!$A$2:$A$29,0)),""))</f>
        <v/>
      </c>
    </row>
    <row r="434" customFormat="false" ht="15" hidden="false" customHeight="false" outlineLevel="0" collapsed="false">
      <c r="A434" s="21"/>
      <c r="B434" s="22"/>
      <c r="C434" s="22"/>
      <c r="D434" s="22"/>
      <c r="E434" s="23"/>
      <c r="F434" s="19" t="str">
        <f aca="false">IF($A434="","",TEXT($A434,"YYYY-MM"))</f>
        <v/>
      </c>
      <c r="G434" s="19" t="str">
        <f aca="false">IF($A434="","",TEXT(YEAR($A434),"0000")&amp;"-W"&amp;TEXT(WEEKNUM($A434,2),"00"))</f>
        <v/>
      </c>
      <c r="H434" s="19" t="str">
        <f aca="false">IF($C434="","",IFERROR(INDEX(Categories!$B$2:$B$29,MATCH($C434,Categories!$A$2:$A$29,0)),""))</f>
        <v/>
      </c>
    </row>
    <row r="435" customFormat="false" ht="15" hidden="false" customHeight="false" outlineLevel="0" collapsed="false">
      <c r="A435" s="21"/>
      <c r="B435" s="22"/>
      <c r="C435" s="22"/>
      <c r="D435" s="22"/>
      <c r="E435" s="23"/>
      <c r="F435" s="19" t="str">
        <f aca="false">IF($A435="","",TEXT($A435,"YYYY-MM"))</f>
        <v/>
      </c>
      <c r="G435" s="19" t="str">
        <f aca="false">IF($A435="","",TEXT(YEAR($A435),"0000")&amp;"-W"&amp;TEXT(WEEKNUM($A435,2),"00"))</f>
        <v/>
      </c>
      <c r="H435" s="19" t="str">
        <f aca="false">IF($C435="","",IFERROR(INDEX(Categories!$B$2:$B$29,MATCH($C435,Categories!$A$2:$A$29,0)),""))</f>
        <v/>
      </c>
    </row>
    <row r="436" customFormat="false" ht="15" hidden="false" customHeight="false" outlineLevel="0" collapsed="false">
      <c r="A436" s="21"/>
      <c r="B436" s="22"/>
      <c r="C436" s="22"/>
      <c r="D436" s="22"/>
      <c r="E436" s="23"/>
      <c r="F436" s="19" t="str">
        <f aca="false">IF($A436="","",TEXT($A436,"YYYY-MM"))</f>
        <v/>
      </c>
      <c r="G436" s="19" t="str">
        <f aca="false">IF($A436="","",TEXT(YEAR($A436),"0000")&amp;"-W"&amp;TEXT(WEEKNUM($A436,2),"00"))</f>
        <v/>
      </c>
      <c r="H436" s="19" t="str">
        <f aca="false">IF($C436="","",IFERROR(INDEX(Categories!$B$2:$B$29,MATCH($C436,Categories!$A$2:$A$29,0)),""))</f>
        <v/>
      </c>
    </row>
    <row r="437" customFormat="false" ht="15" hidden="false" customHeight="false" outlineLevel="0" collapsed="false">
      <c r="A437" s="21"/>
      <c r="B437" s="22"/>
      <c r="C437" s="22"/>
      <c r="D437" s="22"/>
      <c r="E437" s="23"/>
      <c r="F437" s="19" t="str">
        <f aca="false">IF($A437="","",TEXT($A437,"YYYY-MM"))</f>
        <v/>
      </c>
      <c r="G437" s="19" t="str">
        <f aca="false">IF($A437="","",TEXT(YEAR($A437),"0000")&amp;"-W"&amp;TEXT(WEEKNUM($A437,2),"00"))</f>
        <v/>
      </c>
      <c r="H437" s="19" t="str">
        <f aca="false">IF($C437="","",IFERROR(INDEX(Categories!$B$2:$B$29,MATCH($C437,Categories!$A$2:$A$29,0)),""))</f>
        <v/>
      </c>
    </row>
    <row r="438" customFormat="false" ht="15" hidden="false" customHeight="false" outlineLevel="0" collapsed="false">
      <c r="A438" s="21"/>
      <c r="B438" s="22"/>
      <c r="C438" s="22"/>
      <c r="D438" s="22"/>
      <c r="E438" s="23"/>
      <c r="F438" s="19" t="str">
        <f aca="false">IF($A438="","",TEXT($A438,"YYYY-MM"))</f>
        <v/>
      </c>
      <c r="G438" s="19" t="str">
        <f aca="false">IF($A438="","",TEXT(YEAR($A438),"0000")&amp;"-W"&amp;TEXT(WEEKNUM($A438,2),"00"))</f>
        <v/>
      </c>
      <c r="H438" s="19" t="str">
        <f aca="false">IF($C438="","",IFERROR(INDEX(Categories!$B$2:$B$29,MATCH($C438,Categories!$A$2:$A$29,0)),""))</f>
        <v/>
      </c>
    </row>
    <row r="439" customFormat="false" ht="15" hidden="false" customHeight="false" outlineLevel="0" collapsed="false">
      <c r="A439" s="21"/>
      <c r="B439" s="22"/>
      <c r="C439" s="22"/>
      <c r="D439" s="22"/>
      <c r="E439" s="23"/>
      <c r="F439" s="19" t="str">
        <f aca="false">IF($A439="","",TEXT($A439,"YYYY-MM"))</f>
        <v/>
      </c>
      <c r="G439" s="19" t="str">
        <f aca="false">IF($A439="","",TEXT(YEAR($A439),"0000")&amp;"-W"&amp;TEXT(WEEKNUM($A439,2),"00"))</f>
        <v/>
      </c>
      <c r="H439" s="19" t="str">
        <f aca="false">IF($C439="","",IFERROR(INDEX(Categories!$B$2:$B$29,MATCH($C439,Categories!$A$2:$A$29,0)),""))</f>
        <v/>
      </c>
    </row>
    <row r="440" customFormat="false" ht="15" hidden="false" customHeight="false" outlineLevel="0" collapsed="false">
      <c r="A440" s="21"/>
      <c r="B440" s="22"/>
      <c r="C440" s="22"/>
      <c r="D440" s="22"/>
      <c r="E440" s="23"/>
      <c r="F440" s="19" t="str">
        <f aca="false">IF($A440="","",TEXT($A440,"YYYY-MM"))</f>
        <v/>
      </c>
      <c r="G440" s="19" t="str">
        <f aca="false">IF($A440="","",TEXT(YEAR($A440),"0000")&amp;"-W"&amp;TEXT(WEEKNUM($A440,2),"00"))</f>
        <v/>
      </c>
      <c r="H440" s="19" t="str">
        <f aca="false">IF($C440="","",IFERROR(INDEX(Categories!$B$2:$B$29,MATCH($C440,Categories!$A$2:$A$29,0)),""))</f>
        <v/>
      </c>
    </row>
    <row r="441" customFormat="false" ht="15" hidden="false" customHeight="false" outlineLevel="0" collapsed="false">
      <c r="A441" s="21"/>
      <c r="B441" s="22"/>
      <c r="C441" s="22"/>
      <c r="D441" s="22"/>
      <c r="E441" s="23"/>
      <c r="F441" s="19" t="str">
        <f aca="false">IF($A441="","",TEXT($A441,"YYYY-MM"))</f>
        <v/>
      </c>
      <c r="G441" s="19" t="str">
        <f aca="false">IF($A441="","",TEXT(YEAR($A441),"0000")&amp;"-W"&amp;TEXT(WEEKNUM($A441,2),"00"))</f>
        <v/>
      </c>
      <c r="H441" s="19" t="str">
        <f aca="false">IF($C441="","",IFERROR(INDEX(Categories!$B$2:$B$29,MATCH($C441,Categories!$A$2:$A$29,0)),""))</f>
        <v/>
      </c>
    </row>
    <row r="442" customFormat="false" ht="15" hidden="false" customHeight="false" outlineLevel="0" collapsed="false">
      <c r="A442" s="21"/>
      <c r="B442" s="22"/>
      <c r="C442" s="22"/>
      <c r="D442" s="22"/>
      <c r="E442" s="23"/>
      <c r="F442" s="19" t="str">
        <f aca="false">IF($A442="","",TEXT($A442,"YYYY-MM"))</f>
        <v/>
      </c>
      <c r="G442" s="19" t="str">
        <f aca="false">IF($A442="","",TEXT(YEAR($A442),"0000")&amp;"-W"&amp;TEXT(WEEKNUM($A442,2),"00"))</f>
        <v/>
      </c>
      <c r="H442" s="19" t="str">
        <f aca="false">IF($C442="","",IFERROR(INDEX(Categories!$B$2:$B$29,MATCH($C442,Categories!$A$2:$A$29,0)),""))</f>
        <v/>
      </c>
    </row>
    <row r="443" customFormat="false" ht="15" hidden="false" customHeight="false" outlineLevel="0" collapsed="false">
      <c r="A443" s="21"/>
      <c r="B443" s="22"/>
      <c r="C443" s="22"/>
      <c r="D443" s="22"/>
      <c r="E443" s="23"/>
      <c r="F443" s="19" t="str">
        <f aca="false">IF($A443="","",TEXT($A443,"YYYY-MM"))</f>
        <v/>
      </c>
      <c r="G443" s="19" t="str">
        <f aca="false">IF($A443="","",TEXT(YEAR($A443),"0000")&amp;"-W"&amp;TEXT(WEEKNUM($A443,2),"00"))</f>
        <v/>
      </c>
      <c r="H443" s="19" t="str">
        <f aca="false">IF($C443="","",IFERROR(INDEX(Categories!$B$2:$B$29,MATCH($C443,Categories!$A$2:$A$29,0)),""))</f>
        <v/>
      </c>
    </row>
    <row r="444" customFormat="false" ht="15" hidden="false" customHeight="false" outlineLevel="0" collapsed="false">
      <c r="A444" s="21"/>
      <c r="B444" s="22"/>
      <c r="C444" s="22"/>
      <c r="D444" s="22"/>
      <c r="E444" s="23"/>
      <c r="F444" s="19" t="str">
        <f aca="false">IF($A444="","",TEXT($A444,"YYYY-MM"))</f>
        <v/>
      </c>
      <c r="G444" s="19" t="str">
        <f aca="false">IF($A444="","",TEXT(YEAR($A444),"0000")&amp;"-W"&amp;TEXT(WEEKNUM($A444,2),"00"))</f>
        <v/>
      </c>
      <c r="H444" s="19" t="str">
        <f aca="false">IF($C444="","",IFERROR(INDEX(Categories!$B$2:$B$29,MATCH($C444,Categories!$A$2:$A$29,0)),""))</f>
        <v/>
      </c>
    </row>
    <row r="445" customFormat="false" ht="15" hidden="false" customHeight="false" outlineLevel="0" collapsed="false">
      <c r="A445" s="21"/>
      <c r="B445" s="22"/>
      <c r="C445" s="22"/>
      <c r="D445" s="22"/>
      <c r="E445" s="23"/>
      <c r="F445" s="19" t="str">
        <f aca="false">IF($A445="","",TEXT($A445,"YYYY-MM"))</f>
        <v/>
      </c>
      <c r="G445" s="19" t="str">
        <f aca="false">IF($A445="","",TEXT(YEAR($A445),"0000")&amp;"-W"&amp;TEXT(WEEKNUM($A445,2),"00"))</f>
        <v/>
      </c>
      <c r="H445" s="19" t="str">
        <f aca="false">IF($C445="","",IFERROR(INDEX(Categories!$B$2:$B$29,MATCH($C445,Categories!$A$2:$A$29,0)),""))</f>
        <v/>
      </c>
    </row>
    <row r="446" customFormat="false" ht="15" hidden="false" customHeight="false" outlineLevel="0" collapsed="false">
      <c r="A446" s="21"/>
      <c r="B446" s="22"/>
      <c r="C446" s="22"/>
      <c r="D446" s="22"/>
      <c r="E446" s="23"/>
      <c r="F446" s="19" t="str">
        <f aca="false">IF($A446="","",TEXT($A446,"YYYY-MM"))</f>
        <v/>
      </c>
      <c r="G446" s="19" t="str">
        <f aca="false">IF($A446="","",TEXT(YEAR($A446),"0000")&amp;"-W"&amp;TEXT(WEEKNUM($A446,2),"00"))</f>
        <v/>
      </c>
      <c r="H446" s="19" t="str">
        <f aca="false">IF($C446="","",IFERROR(INDEX(Categories!$B$2:$B$29,MATCH($C446,Categories!$A$2:$A$29,0)),""))</f>
        <v/>
      </c>
    </row>
    <row r="447" customFormat="false" ht="15" hidden="false" customHeight="false" outlineLevel="0" collapsed="false">
      <c r="A447" s="21"/>
      <c r="B447" s="22"/>
      <c r="C447" s="22"/>
      <c r="D447" s="22"/>
      <c r="E447" s="23"/>
      <c r="F447" s="19" t="str">
        <f aca="false">IF($A447="","",TEXT($A447,"YYYY-MM"))</f>
        <v/>
      </c>
      <c r="G447" s="19" t="str">
        <f aca="false">IF($A447="","",TEXT(YEAR($A447),"0000")&amp;"-W"&amp;TEXT(WEEKNUM($A447,2),"00"))</f>
        <v/>
      </c>
      <c r="H447" s="19" t="str">
        <f aca="false">IF($C447="","",IFERROR(INDEX(Categories!$B$2:$B$29,MATCH($C447,Categories!$A$2:$A$29,0)),""))</f>
        <v/>
      </c>
    </row>
    <row r="448" customFormat="false" ht="15" hidden="false" customHeight="false" outlineLevel="0" collapsed="false">
      <c r="A448" s="21"/>
      <c r="B448" s="22"/>
      <c r="C448" s="22"/>
      <c r="D448" s="22"/>
      <c r="E448" s="23"/>
      <c r="F448" s="19" t="str">
        <f aca="false">IF($A448="","",TEXT($A448,"YYYY-MM"))</f>
        <v/>
      </c>
      <c r="G448" s="19" t="str">
        <f aca="false">IF($A448="","",TEXT(YEAR($A448),"0000")&amp;"-W"&amp;TEXT(WEEKNUM($A448,2),"00"))</f>
        <v/>
      </c>
      <c r="H448" s="19" t="str">
        <f aca="false">IF($C448="","",IFERROR(INDEX(Categories!$B$2:$B$29,MATCH($C448,Categories!$A$2:$A$29,0)),""))</f>
        <v/>
      </c>
    </row>
    <row r="449" customFormat="false" ht="15" hidden="false" customHeight="false" outlineLevel="0" collapsed="false">
      <c r="A449" s="21"/>
      <c r="B449" s="22"/>
      <c r="C449" s="22"/>
      <c r="D449" s="22"/>
      <c r="E449" s="23"/>
      <c r="F449" s="19" t="str">
        <f aca="false">IF($A449="","",TEXT($A449,"YYYY-MM"))</f>
        <v/>
      </c>
      <c r="G449" s="19" t="str">
        <f aca="false">IF($A449="","",TEXT(YEAR($A449),"0000")&amp;"-W"&amp;TEXT(WEEKNUM($A449,2),"00"))</f>
        <v/>
      </c>
      <c r="H449" s="19" t="str">
        <f aca="false">IF($C449="","",IFERROR(INDEX(Categories!$B$2:$B$29,MATCH($C449,Categories!$A$2:$A$29,0)),""))</f>
        <v/>
      </c>
    </row>
    <row r="450" customFormat="false" ht="15" hidden="false" customHeight="false" outlineLevel="0" collapsed="false">
      <c r="A450" s="21"/>
      <c r="B450" s="22"/>
      <c r="C450" s="22"/>
      <c r="D450" s="22"/>
      <c r="E450" s="23"/>
      <c r="F450" s="19" t="str">
        <f aca="false">IF($A450="","",TEXT($A450,"YYYY-MM"))</f>
        <v/>
      </c>
      <c r="G450" s="19" t="str">
        <f aca="false">IF($A450="","",TEXT(YEAR($A450),"0000")&amp;"-W"&amp;TEXT(WEEKNUM($A450,2),"00"))</f>
        <v/>
      </c>
      <c r="H450" s="19" t="str">
        <f aca="false">IF($C450="","",IFERROR(INDEX(Categories!$B$2:$B$29,MATCH($C450,Categories!$A$2:$A$29,0)),""))</f>
        <v/>
      </c>
    </row>
    <row r="451" customFormat="false" ht="15" hidden="false" customHeight="false" outlineLevel="0" collapsed="false">
      <c r="A451" s="21"/>
      <c r="B451" s="22"/>
      <c r="C451" s="22"/>
      <c r="D451" s="22"/>
      <c r="E451" s="23"/>
      <c r="F451" s="19" t="str">
        <f aca="false">IF($A451="","",TEXT($A451,"YYYY-MM"))</f>
        <v/>
      </c>
      <c r="G451" s="19" t="str">
        <f aca="false">IF($A451="","",TEXT(YEAR($A451),"0000")&amp;"-W"&amp;TEXT(WEEKNUM($A451,2),"00"))</f>
        <v/>
      </c>
      <c r="H451" s="19" t="str">
        <f aca="false">IF($C451="","",IFERROR(INDEX(Categories!$B$2:$B$29,MATCH($C451,Categories!$A$2:$A$29,0)),""))</f>
        <v/>
      </c>
    </row>
    <row r="452" customFormat="false" ht="15" hidden="false" customHeight="false" outlineLevel="0" collapsed="false">
      <c r="A452" s="21"/>
      <c r="B452" s="22"/>
      <c r="C452" s="22"/>
      <c r="D452" s="22"/>
      <c r="E452" s="23"/>
      <c r="F452" s="19" t="str">
        <f aca="false">IF($A452="","",TEXT($A452,"YYYY-MM"))</f>
        <v/>
      </c>
      <c r="G452" s="19" t="str">
        <f aca="false">IF($A452="","",TEXT(YEAR($A452),"0000")&amp;"-W"&amp;TEXT(WEEKNUM($A452,2),"00"))</f>
        <v/>
      </c>
      <c r="H452" s="19" t="str">
        <f aca="false">IF($C452="","",IFERROR(INDEX(Categories!$B$2:$B$29,MATCH($C452,Categories!$A$2:$A$29,0)),""))</f>
        <v/>
      </c>
    </row>
    <row r="453" customFormat="false" ht="15" hidden="false" customHeight="false" outlineLevel="0" collapsed="false">
      <c r="A453" s="21"/>
      <c r="B453" s="22"/>
      <c r="C453" s="22"/>
      <c r="D453" s="22"/>
      <c r="E453" s="23"/>
      <c r="F453" s="19" t="str">
        <f aca="false">IF($A453="","",TEXT($A453,"YYYY-MM"))</f>
        <v/>
      </c>
      <c r="G453" s="19" t="str">
        <f aca="false">IF($A453="","",TEXT(YEAR($A453),"0000")&amp;"-W"&amp;TEXT(WEEKNUM($A453,2),"00"))</f>
        <v/>
      </c>
      <c r="H453" s="19" t="str">
        <f aca="false">IF($C453="","",IFERROR(INDEX(Categories!$B$2:$B$29,MATCH($C453,Categories!$A$2:$A$29,0)),""))</f>
        <v/>
      </c>
    </row>
    <row r="454" customFormat="false" ht="15" hidden="false" customHeight="false" outlineLevel="0" collapsed="false">
      <c r="A454" s="21"/>
      <c r="B454" s="22"/>
      <c r="C454" s="22"/>
      <c r="D454" s="22"/>
      <c r="E454" s="23"/>
      <c r="F454" s="19" t="str">
        <f aca="false">IF($A454="","",TEXT($A454,"YYYY-MM"))</f>
        <v/>
      </c>
      <c r="G454" s="19" t="str">
        <f aca="false">IF($A454="","",TEXT(YEAR($A454),"0000")&amp;"-W"&amp;TEXT(WEEKNUM($A454,2),"00"))</f>
        <v/>
      </c>
      <c r="H454" s="19" t="str">
        <f aca="false">IF($C454="","",IFERROR(INDEX(Categories!$B$2:$B$29,MATCH($C454,Categories!$A$2:$A$29,0)),""))</f>
        <v/>
      </c>
    </row>
    <row r="455" customFormat="false" ht="15" hidden="false" customHeight="false" outlineLevel="0" collapsed="false">
      <c r="A455" s="21"/>
      <c r="B455" s="22"/>
      <c r="C455" s="22"/>
      <c r="D455" s="22"/>
      <c r="E455" s="23"/>
      <c r="F455" s="19" t="str">
        <f aca="false">IF($A455="","",TEXT($A455,"YYYY-MM"))</f>
        <v/>
      </c>
      <c r="G455" s="19" t="str">
        <f aca="false">IF($A455="","",TEXT(YEAR($A455),"0000")&amp;"-W"&amp;TEXT(WEEKNUM($A455,2),"00"))</f>
        <v/>
      </c>
      <c r="H455" s="19" t="str">
        <f aca="false">IF($C455="","",IFERROR(INDEX(Categories!$B$2:$B$29,MATCH($C455,Categories!$A$2:$A$29,0)),""))</f>
        <v/>
      </c>
    </row>
    <row r="456" customFormat="false" ht="15" hidden="false" customHeight="false" outlineLevel="0" collapsed="false">
      <c r="A456" s="21"/>
      <c r="B456" s="22"/>
      <c r="C456" s="22"/>
      <c r="D456" s="22"/>
      <c r="E456" s="23"/>
      <c r="F456" s="19" t="str">
        <f aca="false">IF($A456="","",TEXT($A456,"YYYY-MM"))</f>
        <v/>
      </c>
      <c r="G456" s="19" t="str">
        <f aca="false">IF($A456="","",TEXT(YEAR($A456),"0000")&amp;"-W"&amp;TEXT(WEEKNUM($A456,2),"00"))</f>
        <v/>
      </c>
      <c r="H456" s="19" t="str">
        <f aca="false">IF($C456="","",IFERROR(INDEX(Categories!$B$2:$B$29,MATCH($C456,Categories!$A$2:$A$29,0)),""))</f>
        <v/>
      </c>
    </row>
    <row r="457" customFormat="false" ht="15" hidden="false" customHeight="false" outlineLevel="0" collapsed="false">
      <c r="A457" s="21"/>
      <c r="B457" s="22"/>
      <c r="C457" s="22"/>
      <c r="D457" s="22"/>
      <c r="E457" s="23"/>
      <c r="F457" s="19" t="str">
        <f aca="false">IF($A457="","",TEXT($A457,"YYYY-MM"))</f>
        <v/>
      </c>
      <c r="G457" s="19" t="str">
        <f aca="false">IF($A457="","",TEXT(YEAR($A457),"0000")&amp;"-W"&amp;TEXT(WEEKNUM($A457,2),"00"))</f>
        <v/>
      </c>
      <c r="H457" s="19" t="str">
        <f aca="false">IF($C457="","",IFERROR(INDEX(Categories!$B$2:$B$29,MATCH($C457,Categories!$A$2:$A$29,0)),""))</f>
        <v/>
      </c>
    </row>
    <row r="458" customFormat="false" ht="15" hidden="false" customHeight="false" outlineLevel="0" collapsed="false">
      <c r="A458" s="21"/>
      <c r="B458" s="22"/>
      <c r="C458" s="22"/>
      <c r="D458" s="22"/>
      <c r="E458" s="23"/>
      <c r="F458" s="19" t="str">
        <f aca="false">IF($A458="","",TEXT($A458,"YYYY-MM"))</f>
        <v/>
      </c>
      <c r="G458" s="19" t="str">
        <f aca="false">IF($A458="","",TEXT(YEAR($A458),"0000")&amp;"-W"&amp;TEXT(WEEKNUM($A458,2),"00"))</f>
        <v/>
      </c>
      <c r="H458" s="19" t="str">
        <f aca="false">IF($C458="","",IFERROR(INDEX(Categories!$B$2:$B$29,MATCH($C458,Categories!$A$2:$A$29,0)),""))</f>
        <v/>
      </c>
    </row>
    <row r="459" customFormat="false" ht="15" hidden="false" customHeight="false" outlineLevel="0" collapsed="false">
      <c r="A459" s="21"/>
      <c r="B459" s="22"/>
      <c r="C459" s="22"/>
      <c r="D459" s="22"/>
      <c r="E459" s="23"/>
      <c r="F459" s="19" t="str">
        <f aca="false">IF($A459="","",TEXT($A459,"YYYY-MM"))</f>
        <v/>
      </c>
      <c r="G459" s="19" t="str">
        <f aca="false">IF($A459="","",TEXT(YEAR($A459),"0000")&amp;"-W"&amp;TEXT(WEEKNUM($A459,2),"00"))</f>
        <v/>
      </c>
      <c r="H459" s="19" t="str">
        <f aca="false">IF($C459="","",IFERROR(INDEX(Categories!$B$2:$B$29,MATCH($C459,Categories!$A$2:$A$29,0)),""))</f>
        <v/>
      </c>
    </row>
    <row r="460" customFormat="false" ht="15" hidden="false" customHeight="false" outlineLevel="0" collapsed="false">
      <c r="A460" s="21"/>
      <c r="B460" s="22"/>
      <c r="C460" s="22"/>
      <c r="D460" s="22"/>
      <c r="E460" s="23"/>
      <c r="F460" s="19" t="str">
        <f aca="false">IF($A460="","",TEXT($A460,"YYYY-MM"))</f>
        <v/>
      </c>
      <c r="G460" s="19" t="str">
        <f aca="false">IF($A460="","",TEXT(YEAR($A460),"0000")&amp;"-W"&amp;TEXT(WEEKNUM($A460,2),"00"))</f>
        <v/>
      </c>
      <c r="H460" s="19" t="str">
        <f aca="false">IF($C460="","",IFERROR(INDEX(Categories!$B$2:$B$29,MATCH($C460,Categories!$A$2:$A$29,0)),""))</f>
        <v/>
      </c>
    </row>
    <row r="461" customFormat="false" ht="15" hidden="false" customHeight="false" outlineLevel="0" collapsed="false">
      <c r="A461" s="21"/>
      <c r="B461" s="22"/>
      <c r="C461" s="22"/>
      <c r="D461" s="22"/>
      <c r="E461" s="23"/>
      <c r="F461" s="19" t="str">
        <f aca="false">IF($A461="","",TEXT($A461,"YYYY-MM"))</f>
        <v/>
      </c>
      <c r="G461" s="19" t="str">
        <f aca="false">IF($A461="","",TEXT(YEAR($A461),"0000")&amp;"-W"&amp;TEXT(WEEKNUM($A461,2),"00"))</f>
        <v/>
      </c>
      <c r="H461" s="19" t="str">
        <f aca="false">IF($C461="","",IFERROR(INDEX(Categories!$B$2:$B$29,MATCH($C461,Categories!$A$2:$A$29,0)),""))</f>
        <v/>
      </c>
    </row>
    <row r="462" customFormat="false" ht="15" hidden="false" customHeight="false" outlineLevel="0" collapsed="false">
      <c r="A462" s="21"/>
      <c r="B462" s="22"/>
      <c r="C462" s="22"/>
      <c r="D462" s="22"/>
      <c r="E462" s="23"/>
      <c r="F462" s="19" t="str">
        <f aca="false">IF($A462="","",TEXT($A462,"YYYY-MM"))</f>
        <v/>
      </c>
      <c r="G462" s="19" t="str">
        <f aca="false">IF($A462="","",TEXT(YEAR($A462),"0000")&amp;"-W"&amp;TEXT(WEEKNUM($A462,2),"00"))</f>
        <v/>
      </c>
      <c r="H462" s="19" t="str">
        <f aca="false">IF($C462="","",IFERROR(INDEX(Categories!$B$2:$B$29,MATCH($C462,Categories!$A$2:$A$29,0)),""))</f>
        <v/>
      </c>
    </row>
    <row r="463" customFormat="false" ht="15" hidden="false" customHeight="false" outlineLevel="0" collapsed="false">
      <c r="A463" s="21"/>
      <c r="B463" s="22"/>
      <c r="C463" s="22"/>
      <c r="D463" s="22"/>
      <c r="E463" s="23"/>
      <c r="F463" s="19" t="str">
        <f aca="false">IF($A463="","",TEXT($A463,"YYYY-MM"))</f>
        <v/>
      </c>
      <c r="G463" s="19" t="str">
        <f aca="false">IF($A463="","",TEXT(YEAR($A463),"0000")&amp;"-W"&amp;TEXT(WEEKNUM($A463,2),"00"))</f>
        <v/>
      </c>
      <c r="H463" s="19" t="str">
        <f aca="false">IF($C463="","",IFERROR(INDEX(Categories!$B$2:$B$29,MATCH($C463,Categories!$A$2:$A$29,0)),""))</f>
        <v/>
      </c>
    </row>
    <row r="464" customFormat="false" ht="15" hidden="false" customHeight="false" outlineLevel="0" collapsed="false">
      <c r="A464" s="21"/>
      <c r="B464" s="22"/>
      <c r="C464" s="22"/>
      <c r="D464" s="22"/>
      <c r="E464" s="23"/>
      <c r="F464" s="19" t="str">
        <f aca="false">IF($A464="","",TEXT($A464,"YYYY-MM"))</f>
        <v/>
      </c>
      <c r="G464" s="19" t="str">
        <f aca="false">IF($A464="","",TEXT(YEAR($A464),"0000")&amp;"-W"&amp;TEXT(WEEKNUM($A464,2),"00"))</f>
        <v/>
      </c>
      <c r="H464" s="19" t="str">
        <f aca="false">IF($C464="","",IFERROR(INDEX(Categories!$B$2:$B$29,MATCH($C464,Categories!$A$2:$A$29,0)),""))</f>
        <v/>
      </c>
    </row>
    <row r="465" customFormat="false" ht="15" hidden="false" customHeight="false" outlineLevel="0" collapsed="false">
      <c r="A465" s="21"/>
      <c r="B465" s="22"/>
      <c r="C465" s="22"/>
      <c r="D465" s="22"/>
      <c r="E465" s="23"/>
      <c r="F465" s="19" t="str">
        <f aca="false">IF($A465="","",TEXT($A465,"YYYY-MM"))</f>
        <v/>
      </c>
      <c r="G465" s="19" t="str">
        <f aca="false">IF($A465="","",TEXT(YEAR($A465),"0000")&amp;"-W"&amp;TEXT(WEEKNUM($A465,2),"00"))</f>
        <v/>
      </c>
      <c r="H465" s="19" t="str">
        <f aca="false">IF($C465="","",IFERROR(INDEX(Categories!$B$2:$B$29,MATCH($C465,Categories!$A$2:$A$29,0)),""))</f>
        <v/>
      </c>
    </row>
    <row r="466" customFormat="false" ht="15" hidden="false" customHeight="false" outlineLevel="0" collapsed="false">
      <c r="A466" s="21"/>
      <c r="B466" s="22"/>
      <c r="C466" s="22"/>
      <c r="D466" s="22"/>
      <c r="E466" s="23"/>
      <c r="F466" s="19" t="str">
        <f aca="false">IF($A466="","",TEXT($A466,"YYYY-MM"))</f>
        <v/>
      </c>
      <c r="G466" s="19" t="str">
        <f aca="false">IF($A466="","",TEXT(YEAR($A466),"0000")&amp;"-W"&amp;TEXT(WEEKNUM($A466,2),"00"))</f>
        <v/>
      </c>
      <c r="H466" s="19" t="str">
        <f aca="false">IF($C466="","",IFERROR(INDEX(Categories!$B$2:$B$29,MATCH($C466,Categories!$A$2:$A$29,0)),""))</f>
        <v/>
      </c>
    </row>
    <row r="467" customFormat="false" ht="15" hidden="false" customHeight="false" outlineLevel="0" collapsed="false">
      <c r="A467" s="21"/>
      <c r="B467" s="22"/>
      <c r="C467" s="22"/>
      <c r="D467" s="22"/>
      <c r="E467" s="23"/>
      <c r="F467" s="19" t="str">
        <f aca="false">IF($A467="","",TEXT($A467,"YYYY-MM"))</f>
        <v/>
      </c>
      <c r="G467" s="19" t="str">
        <f aca="false">IF($A467="","",TEXT(YEAR($A467),"0000")&amp;"-W"&amp;TEXT(WEEKNUM($A467,2),"00"))</f>
        <v/>
      </c>
      <c r="H467" s="19" t="str">
        <f aca="false">IF($C467="","",IFERROR(INDEX(Categories!$B$2:$B$29,MATCH($C467,Categories!$A$2:$A$29,0)),""))</f>
        <v/>
      </c>
    </row>
    <row r="468" customFormat="false" ht="15" hidden="false" customHeight="false" outlineLevel="0" collapsed="false">
      <c r="A468" s="21"/>
      <c r="B468" s="22"/>
      <c r="C468" s="22"/>
      <c r="D468" s="22"/>
      <c r="E468" s="23"/>
      <c r="F468" s="19" t="str">
        <f aca="false">IF($A468="","",TEXT($A468,"YYYY-MM"))</f>
        <v/>
      </c>
      <c r="G468" s="19" t="str">
        <f aca="false">IF($A468="","",TEXT(YEAR($A468),"0000")&amp;"-W"&amp;TEXT(WEEKNUM($A468,2),"00"))</f>
        <v/>
      </c>
      <c r="H468" s="19" t="str">
        <f aca="false">IF($C468="","",IFERROR(INDEX(Categories!$B$2:$B$29,MATCH($C468,Categories!$A$2:$A$29,0)),""))</f>
        <v/>
      </c>
    </row>
    <row r="469" customFormat="false" ht="15" hidden="false" customHeight="false" outlineLevel="0" collapsed="false">
      <c r="A469" s="21"/>
      <c r="B469" s="22"/>
      <c r="C469" s="22"/>
      <c r="D469" s="22"/>
      <c r="E469" s="23"/>
      <c r="F469" s="19" t="str">
        <f aca="false">IF($A469="","",TEXT($A469,"YYYY-MM"))</f>
        <v/>
      </c>
      <c r="G469" s="19" t="str">
        <f aca="false">IF($A469="","",TEXT(YEAR($A469),"0000")&amp;"-W"&amp;TEXT(WEEKNUM($A469,2),"00"))</f>
        <v/>
      </c>
      <c r="H469" s="19" t="str">
        <f aca="false">IF($C469="","",IFERROR(INDEX(Categories!$B$2:$B$29,MATCH($C469,Categories!$A$2:$A$29,0)),""))</f>
        <v/>
      </c>
    </row>
    <row r="470" customFormat="false" ht="15" hidden="false" customHeight="false" outlineLevel="0" collapsed="false">
      <c r="A470" s="21"/>
      <c r="B470" s="22"/>
      <c r="C470" s="22"/>
      <c r="D470" s="22"/>
      <c r="E470" s="23"/>
      <c r="F470" s="19" t="str">
        <f aca="false">IF($A470="","",TEXT($A470,"YYYY-MM"))</f>
        <v/>
      </c>
      <c r="G470" s="19" t="str">
        <f aca="false">IF($A470="","",TEXT(YEAR($A470),"0000")&amp;"-W"&amp;TEXT(WEEKNUM($A470,2),"00"))</f>
        <v/>
      </c>
      <c r="H470" s="19" t="str">
        <f aca="false">IF($C470="","",IFERROR(INDEX(Categories!$B$2:$B$29,MATCH($C470,Categories!$A$2:$A$29,0)),""))</f>
        <v/>
      </c>
    </row>
    <row r="471" customFormat="false" ht="15" hidden="false" customHeight="false" outlineLevel="0" collapsed="false">
      <c r="A471" s="21"/>
      <c r="B471" s="22"/>
      <c r="C471" s="22"/>
      <c r="D471" s="22"/>
      <c r="E471" s="23"/>
      <c r="F471" s="19" t="str">
        <f aca="false">IF($A471="","",TEXT($A471,"YYYY-MM"))</f>
        <v/>
      </c>
      <c r="G471" s="19" t="str">
        <f aca="false">IF($A471="","",TEXT(YEAR($A471),"0000")&amp;"-W"&amp;TEXT(WEEKNUM($A471,2),"00"))</f>
        <v/>
      </c>
      <c r="H471" s="19" t="str">
        <f aca="false">IF($C471="","",IFERROR(INDEX(Categories!$B$2:$B$29,MATCH($C471,Categories!$A$2:$A$29,0)),""))</f>
        <v/>
      </c>
    </row>
    <row r="472" customFormat="false" ht="15" hidden="false" customHeight="false" outlineLevel="0" collapsed="false">
      <c r="A472" s="21"/>
      <c r="B472" s="22"/>
      <c r="C472" s="22"/>
      <c r="D472" s="22"/>
      <c r="E472" s="23"/>
      <c r="F472" s="19" t="str">
        <f aca="false">IF($A472="","",TEXT($A472,"YYYY-MM"))</f>
        <v/>
      </c>
      <c r="G472" s="19" t="str">
        <f aca="false">IF($A472="","",TEXT(YEAR($A472),"0000")&amp;"-W"&amp;TEXT(WEEKNUM($A472,2),"00"))</f>
        <v/>
      </c>
      <c r="H472" s="19" t="str">
        <f aca="false">IF($C472="","",IFERROR(INDEX(Categories!$B$2:$B$29,MATCH($C472,Categories!$A$2:$A$29,0)),""))</f>
        <v/>
      </c>
    </row>
    <row r="473" customFormat="false" ht="15" hidden="false" customHeight="false" outlineLevel="0" collapsed="false">
      <c r="A473" s="21"/>
      <c r="B473" s="22"/>
      <c r="C473" s="22"/>
      <c r="D473" s="22"/>
      <c r="E473" s="23"/>
      <c r="F473" s="19" t="str">
        <f aca="false">IF($A473="","",TEXT($A473,"YYYY-MM"))</f>
        <v/>
      </c>
      <c r="G473" s="19" t="str">
        <f aca="false">IF($A473="","",TEXT(YEAR($A473),"0000")&amp;"-W"&amp;TEXT(WEEKNUM($A473,2),"00"))</f>
        <v/>
      </c>
      <c r="H473" s="19" t="str">
        <f aca="false">IF($C473="","",IFERROR(INDEX(Categories!$B$2:$B$29,MATCH($C473,Categories!$A$2:$A$29,0)),""))</f>
        <v/>
      </c>
    </row>
    <row r="474" customFormat="false" ht="15" hidden="false" customHeight="false" outlineLevel="0" collapsed="false">
      <c r="A474" s="21"/>
      <c r="B474" s="22"/>
      <c r="C474" s="22"/>
      <c r="D474" s="22"/>
      <c r="E474" s="23"/>
      <c r="F474" s="19" t="str">
        <f aca="false">IF($A474="","",TEXT($A474,"YYYY-MM"))</f>
        <v/>
      </c>
      <c r="G474" s="19" t="str">
        <f aca="false">IF($A474="","",TEXT(YEAR($A474),"0000")&amp;"-W"&amp;TEXT(WEEKNUM($A474,2),"00"))</f>
        <v/>
      </c>
      <c r="H474" s="19" t="str">
        <f aca="false">IF($C474="","",IFERROR(INDEX(Categories!$B$2:$B$29,MATCH($C474,Categories!$A$2:$A$29,0)),""))</f>
        <v/>
      </c>
    </row>
    <row r="475" customFormat="false" ht="15" hidden="false" customHeight="false" outlineLevel="0" collapsed="false">
      <c r="A475" s="21"/>
      <c r="B475" s="22"/>
      <c r="C475" s="22"/>
      <c r="D475" s="22"/>
      <c r="E475" s="23"/>
      <c r="F475" s="19" t="str">
        <f aca="false">IF($A475="","",TEXT($A475,"YYYY-MM"))</f>
        <v/>
      </c>
      <c r="G475" s="19" t="str">
        <f aca="false">IF($A475="","",TEXT(YEAR($A475),"0000")&amp;"-W"&amp;TEXT(WEEKNUM($A475,2),"00"))</f>
        <v/>
      </c>
      <c r="H475" s="19" t="str">
        <f aca="false">IF($C475="","",IFERROR(INDEX(Categories!$B$2:$B$29,MATCH($C475,Categories!$A$2:$A$29,0)),""))</f>
        <v/>
      </c>
    </row>
    <row r="476" customFormat="false" ht="15" hidden="false" customHeight="false" outlineLevel="0" collapsed="false">
      <c r="A476" s="21"/>
      <c r="B476" s="22"/>
      <c r="C476" s="22"/>
      <c r="D476" s="22"/>
      <c r="E476" s="23"/>
      <c r="F476" s="19" t="str">
        <f aca="false">IF($A476="","",TEXT($A476,"YYYY-MM"))</f>
        <v/>
      </c>
      <c r="G476" s="19" t="str">
        <f aca="false">IF($A476="","",TEXT(YEAR($A476),"0000")&amp;"-W"&amp;TEXT(WEEKNUM($A476,2),"00"))</f>
        <v/>
      </c>
      <c r="H476" s="19" t="str">
        <f aca="false">IF($C476="","",IFERROR(INDEX(Categories!$B$2:$B$29,MATCH($C476,Categories!$A$2:$A$29,0)),""))</f>
        <v/>
      </c>
    </row>
    <row r="477" customFormat="false" ht="15" hidden="false" customHeight="false" outlineLevel="0" collapsed="false">
      <c r="A477" s="21"/>
      <c r="B477" s="22"/>
      <c r="C477" s="22"/>
      <c r="D477" s="22"/>
      <c r="E477" s="23"/>
      <c r="F477" s="19" t="str">
        <f aca="false">IF($A477="","",TEXT($A477,"YYYY-MM"))</f>
        <v/>
      </c>
      <c r="G477" s="19" t="str">
        <f aca="false">IF($A477="","",TEXT(YEAR($A477),"0000")&amp;"-W"&amp;TEXT(WEEKNUM($A477,2),"00"))</f>
        <v/>
      </c>
      <c r="H477" s="19" t="str">
        <f aca="false">IF($C477="","",IFERROR(INDEX(Categories!$B$2:$B$29,MATCH($C477,Categories!$A$2:$A$29,0)),""))</f>
        <v/>
      </c>
    </row>
    <row r="478" customFormat="false" ht="15" hidden="false" customHeight="false" outlineLevel="0" collapsed="false">
      <c r="A478" s="21"/>
      <c r="B478" s="22"/>
      <c r="C478" s="22"/>
      <c r="D478" s="22"/>
      <c r="E478" s="23"/>
      <c r="F478" s="19" t="str">
        <f aca="false">IF($A478="","",TEXT($A478,"YYYY-MM"))</f>
        <v/>
      </c>
      <c r="G478" s="19" t="str">
        <f aca="false">IF($A478="","",TEXT(YEAR($A478),"0000")&amp;"-W"&amp;TEXT(WEEKNUM($A478,2),"00"))</f>
        <v/>
      </c>
      <c r="H478" s="19" t="str">
        <f aca="false">IF($C478="","",IFERROR(INDEX(Categories!$B$2:$B$29,MATCH($C478,Categories!$A$2:$A$29,0)),""))</f>
        <v/>
      </c>
    </row>
    <row r="479" customFormat="false" ht="15" hidden="false" customHeight="false" outlineLevel="0" collapsed="false">
      <c r="A479" s="21"/>
      <c r="B479" s="22"/>
      <c r="C479" s="22"/>
      <c r="D479" s="22"/>
      <c r="E479" s="23"/>
      <c r="F479" s="19" t="str">
        <f aca="false">IF($A479="","",TEXT($A479,"YYYY-MM"))</f>
        <v/>
      </c>
      <c r="G479" s="19" t="str">
        <f aca="false">IF($A479="","",TEXT(YEAR($A479),"0000")&amp;"-W"&amp;TEXT(WEEKNUM($A479,2),"00"))</f>
        <v/>
      </c>
      <c r="H479" s="19" t="str">
        <f aca="false">IF($C479="","",IFERROR(INDEX(Categories!$B$2:$B$29,MATCH($C479,Categories!$A$2:$A$29,0)),""))</f>
        <v/>
      </c>
    </row>
    <row r="480" customFormat="false" ht="15" hidden="false" customHeight="false" outlineLevel="0" collapsed="false">
      <c r="A480" s="21"/>
      <c r="B480" s="22"/>
      <c r="C480" s="22"/>
      <c r="D480" s="22"/>
      <c r="E480" s="23"/>
      <c r="F480" s="19" t="str">
        <f aca="false">IF($A480="","",TEXT($A480,"YYYY-MM"))</f>
        <v/>
      </c>
      <c r="G480" s="19" t="str">
        <f aca="false">IF($A480="","",TEXT(YEAR($A480),"0000")&amp;"-W"&amp;TEXT(WEEKNUM($A480,2),"00"))</f>
        <v/>
      </c>
      <c r="H480" s="19" t="str">
        <f aca="false">IF($C480="","",IFERROR(INDEX(Categories!$B$2:$B$29,MATCH($C480,Categories!$A$2:$A$29,0)),""))</f>
        <v/>
      </c>
    </row>
    <row r="481" customFormat="false" ht="15" hidden="false" customHeight="false" outlineLevel="0" collapsed="false">
      <c r="A481" s="21"/>
      <c r="B481" s="22"/>
      <c r="C481" s="22"/>
      <c r="D481" s="22"/>
      <c r="E481" s="23"/>
      <c r="F481" s="19" t="str">
        <f aca="false">IF($A481="","",TEXT($A481,"YYYY-MM"))</f>
        <v/>
      </c>
      <c r="G481" s="19" t="str">
        <f aca="false">IF($A481="","",TEXT(YEAR($A481),"0000")&amp;"-W"&amp;TEXT(WEEKNUM($A481,2),"00"))</f>
        <v/>
      </c>
      <c r="H481" s="19" t="str">
        <f aca="false">IF($C481="","",IFERROR(INDEX(Categories!$B$2:$B$29,MATCH($C481,Categories!$A$2:$A$29,0)),""))</f>
        <v/>
      </c>
    </row>
    <row r="482" customFormat="false" ht="15" hidden="false" customHeight="false" outlineLevel="0" collapsed="false">
      <c r="A482" s="21"/>
      <c r="B482" s="22"/>
      <c r="C482" s="22"/>
      <c r="D482" s="22"/>
      <c r="E482" s="23"/>
      <c r="F482" s="19" t="str">
        <f aca="false">IF($A482="","",TEXT($A482,"YYYY-MM"))</f>
        <v/>
      </c>
      <c r="G482" s="19" t="str">
        <f aca="false">IF($A482="","",TEXT(YEAR($A482),"0000")&amp;"-W"&amp;TEXT(WEEKNUM($A482,2),"00"))</f>
        <v/>
      </c>
      <c r="H482" s="19" t="str">
        <f aca="false">IF($C482="","",IFERROR(INDEX(Categories!$B$2:$B$29,MATCH($C482,Categories!$A$2:$A$29,0)),""))</f>
        <v/>
      </c>
    </row>
    <row r="483" customFormat="false" ht="15" hidden="false" customHeight="false" outlineLevel="0" collapsed="false">
      <c r="A483" s="21"/>
      <c r="B483" s="22"/>
      <c r="C483" s="22"/>
      <c r="D483" s="22"/>
      <c r="E483" s="23"/>
      <c r="F483" s="19" t="str">
        <f aca="false">IF($A483="","",TEXT($A483,"YYYY-MM"))</f>
        <v/>
      </c>
      <c r="G483" s="19" t="str">
        <f aca="false">IF($A483="","",TEXT(YEAR($A483),"0000")&amp;"-W"&amp;TEXT(WEEKNUM($A483,2),"00"))</f>
        <v/>
      </c>
      <c r="H483" s="19" t="str">
        <f aca="false">IF($C483="","",IFERROR(INDEX(Categories!$B$2:$B$29,MATCH($C483,Categories!$A$2:$A$29,0)),""))</f>
        <v/>
      </c>
    </row>
    <row r="484" customFormat="false" ht="15" hidden="false" customHeight="false" outlineLevel="0" collapsed="false">
      <c r="A484" s="21"/>
      <c r="B484" s="22"/>
      <c r="C484" s="22"/>
      <c r="D484" s="22"/>
      <c r="E484" s="23"/>
      <c r="F484" s="19" t="str">
        <f aca="false">IF($A484="","",TEXT($A484,"YYYY-MM"))</f>
        <v/>
      </c>
      <c r="G484" s="19" t="str">
        <f aca="false">IF($A484="","",TEXT(YEAR($A484),"0000")&amp;"-W"&amp;TEXT(WEEKNUM($A484,2),"00"))</f>
        <v/>
      </c>
      <c r="H484" s="19" t="str">
        <f aca="false">IF($C484="","",IFERROR(INDEX(Categories!$B$2:$B$29,MATCH($C484,Categories!$A$2:$A$29,0)),""))</f>
        <v/>
      </c>
    </row>
    <row r="485" customFormat="false" ht="15" hidden="false" customHeight="false" outlineLevel="0" collapsed="false">
      <c r="A485" s="21"/>
      <c r="B485" s="22"/>
      <c r="C485" s="22"/>
      <c r="D485" s="22"/>
      <c r="E485" s="23"/>
      <c r="F485" s="19" t="str">
        <f aca="false">IF($A485="","",TEXT($A485,"YYYY-MM"))</f>
        <v/>
      </c>
      <c r="G485" s="19" t="str">
        <f aca="false">IF($A485="","",TEXT(YEAR($A485),"0000")&amp;"-W"&amp;TEXT(WEEKNUM($A485,2),"00"))</f>
        <v/>
      </c>
      <c r="H485" s="19" t="str">
        <f aca="false">IF($C485="","",IFERROR(INDEX(Categories!$B$2:$B$29,MATCH($C485,Categories!$A$2:$A$29,0)),""))</f>
        <v/>
      </c>
    </row>
    <row r="486" customFormat="false" ht="15" hidden="false" customHeight="false" outlineLevel="0" collapsed="false">
      <c r="A486" s="21"/>
      <c r="B486" s="22"/>
      <c r="C486" s="22"/>
      <c r="D486" s="22"/>
      <c r="E486" s="23"/>
      <c r="F486" s="19" t="str">
        <f aca="false">IF($A486="","",TEXT($A486,"YYYY-MM"))</f>
        <v/>
      </c>
      <c r="G486" s="19" t="str">
        <f aca="false">IF($A486="","",TEXT(YEAR($A486),"0000")&amp;"-W"&amp;TEXT(WEEKNUM($A486,2),"00"))</f>
        <v/>
      </c>
      <c r="H486" s="19" t="str">
        <f aca="false">IF($C486="","",IFERROR(INDEX(Categories!$B$2:$B$29,MATCH($C486,Categories!$A$2:$A$29,0)),""))</f>
        <v/>
      </c>
    </row>
    <row r="487" customFormat="false" ht="15" hidden="false" customHeight="false" outlineLevel="0" collapsed="false">
      <c r="A487" s="21"/>
      <c r="B487" s="22"/>
      <c r="C487" s="22"/>
      <c r="D487" s="22"/>
      <c r="E487" s="23"/>
      <c r="F487" s="19" t="str">
        <f aca="false">IF($A487="","",TEXT($A487,"YYYY-MM"))</f>
        <v/>
      </c>
      <c r="G487" s="19" t="str">
        <f aca="false">IF($A487="","",TEXT(YEAR($A487),"0000")&amp;"-W"&amp;TEXT(WEEKNUM($A487,2),"00"))</f>
        <v/>
      </c>
      <c r="H487" s="19" t="str">
        <f aca="false">IF($C487="","",IFERROR(INDEX(Categories!$B$2:$B$29,MATCH($C487,Categories!$A$2:$A$29,0)),""))</f>
        <v/>
      </c>
    </row>
    <row r="488" customFormat="false" ht="15" hidden="false" customHeight="false" outlineLevel="0" collapsed="false">
      <c r="A488" s="21"/>
      <c r="B488" s="22"/>
      <c r="C488" s="22"/>
      <c r="D488" s="22"/>
      <c r="E488" s="23"/>
      <c r="F488" s="19" t="str">
        <f aca="false">IF($A488="","",TEXT($A488,"YYYY-MM"))</f>
        <v/>
      </c>
      <c r="G488" s="19" t="str">
        <f aca="false">IF($A488="","",TEXT(YEAR($A488),"0000")&amp;"-W"&amp;TEXT(WEEKNUM($A488,2),"00"))</f>
        <v/>
      </c>
      <c r="H488" s="19" t="str">
        <f aca="false">IF($C488="","",IFERROR(INDEX(Categories!$B$2:$B$29,MATCH($C488,Categories!$A$2:$A$29,0)),""))</f>
        <v/>
      </c>
    </row>
    <row r="489" customFormat="false" ht="15" hidden="false" customHeight="false" outlineLevel="0" collapsed="false">
      <c r="A489" s="21"/>
      <c r="B489" s="22"/>
      <c r="C489" s="22"/>
      <c r="D489" s="22"/>
      <c r="E489" s="23"/>
      <c r="F489" s="19" t="str">
        <f aca="false">IF($A489="","",TEXT($A489,"YYYY-MM"))</f>
        <v/>
      </c>
      <c r="G489" s="19" t="str">
        <f aca="false">IF($A489="","",TEXT(YEAR($A489),"0000")&amp;"-W"&amp;TEXT(WEEKNUM($A489,2),"00"))</f>
        <v/>
      </c>
      <c r="H489" s="19" t="str">
        <f aca="false">IF($C489="","",IFERROR(INDEX(Categories!$B$2:$B$29,MATCH($C489,Categories!$A$2:$A$29,0)),""))</f>
        <v/>
      </c>
    </row>
    <row r="490" customFormat="false" ht="15" hidden="false" customHeight="false" outlineLevel="0" collapsed="false">
      <c r="A490" s="21"/>
      <c r="B490" s="22"/>
      <c r="C490" s="22"/>
      <c r="D490" s="22"/>
      <c r="E490" s="23"/>
      <c r="F490" s="19" t="str">
        <f aca="false">IF($A490="","",TEXT($A490,"YYYY-MM"))</f>
        <v/>
      </c>
      <c r="G490" s="19" t="str">
        <f aca="false">IF($A490="","",TEXT(YEAR($A490),"0000")&amp;"-W"&amp;TEXT(WEEKNUM($A490,2),"00"))</f>
        <v/>
      </c>
      <c r="H490" s="19" t="str">
        <f aca="false">IF($C490="","",IFERROR(INDEX(Categories!$B$2:$B$29,MATCH($C490,Categories!$A$2:$A$29,0)),""))</f>
        <v/>
      </c>
    </row>
    <row r="491" customFormat="false" ht="15" hidden="false" customHeight="false" outlineLevel="0" collapsed="false">
      <c r="A491" s="21"/>
      <c r="B491" s="22"/>
      <c r="C491" s="22"/>
      <c r="D491" s="22"/>
      <c r="E491" s="23"/>
      <c r="F491" s="19" t="str">
        <f aca="false">IF($A491="","",TEXT($A491,"YYYY-MM"))</f>
        <v/>
      </c>
      <c r="G491" s="19" t="str">
        <f aca="false">IF($A491="","",TEXT(YEAR($A491),"0000")&amp;"-W"&amp;TEXT(WEEKNUM($A491,2),"00"))</f>
        <v/>
      </c>
      <c r="H491" s="19" t="str">
        <f aca="false">IF($C491="","",IFERROR(INDEX(Categories!$B$2:$B$29,MATCH($C491,Categories!$A$2:$A$29,0)),""))</f>
        <v/>
      </c>
    </row>
    <row r="492" customFormat="false" ht="15" hidden="false" customHeight="false" outlineLevel="0" collapsed="false">
      <c r="A492" s="21"/>
      <c r="B492" s="22"/>
      <c r="C492" s="22"/>
      <c r="D492" s="22"/>
      <c r="E492" s="23"/>
      <c r="F492" s="19" t="str">
        <f aca="false">IF($A492="","",TEXT($A492,"YYYY-MM"))</f>
        <v/>
      </c>
      <c r="G492" s="19" t="str">
        <f aca="false">IF($A492="","",TEXT(YEAR($A492),"0000")&amp;"-W"&amp;TEXT(WEEKNUM($A492,2),"00"))</f>
        <v/>
      </c>
      <c r="H492" s="19" t="str">
        <f aca="false">IF($C492="","",IFERROR(INDEX(Categories!$B$2:$B$29,MATCH($C492,Categories!$A$2:$A$29,0)),""))</f>
        <v/>
      </c>
    </row>
    <row r="493" customFormat="false" ht="15" hidden="false" customHeight="false" outlineLevel="0" collapsed="false">
      <c r="A493" s="21"/>
      <c r="B493" s="22"/>
      <c r="C493" s="22"/>
      <c r="D493" s="22"/>
      <c r="E493" s="23"/>
      <c r="F493" s="19" t="str">
        <f aca="false">IF($A493="","",TEXT($A493,"YYYY-MM"))</f>
        <v/>
      </c>
      <c r="G493" s="19" t="str">
        <f aca="false">IF($A493="","",TEXT(YEAR($A493),"0000")&amp;"-W"&amp;TEXT(WEEKNUM($A493,2),"00"))</f>
        <v/>
      </c>
      <c r="H493" s="19" t="str">
        <f aca="false">IF($C493="","",IFERROR(INDEX(Categories!$B$2:$B$29,MATCH($C493,Categories!$A$2:$A$29,0)),""))</f>
        <v/>
      </c>
    </row>
    <row r="494" customFormat="false" ht="15" hidden="false" customHeight="false" outlineLevel="0" collapsed="false">
      <c r="A494" s="21"/>
      <c r="B494" s="22"/>
      <c r="C494" s="22"/>
      <c r="D494" s="22"/>
      <c r="E494" s="23"/>
      <c r="F494" s="19" t="str">
        <f aca="false">IF($A494="","",TEXT($A494,"YYYY-MM"))</f>
        <v/>
      </c>
      <c r="G494" s="19" t="str">
        <f aca="false">IF($A494="","",TEXT(YEAR($A494),"0000")&amp;"-W"&amp;TEXT(WEEKNUM($A494,2),"00"))</f>
        <v/>
      </c>
      <c r="H494" s="19" t="str">
        <f aca="false">IF($C494="","",IFERROR(INDEX(Categories!$B$2:$B$29,MATCH($C494,Categories!$A$2:$A$29,0)),""))</f>
        <v/>
      </c>
    </row>
    <row r="495" customFormat="false" ht="15" hidden="false" customHeight="false" outlineLevel="0" collapsed="false">
      <c r="A495" s="21"/>
      <c r="B495" s="22"/>
      <c r="C495" s="22"/>
      <c r="D495" s="22"/>
      <c r="E495" s="23"/>
      <c r="F495" s="19" t="str">
        <f aca="false">IF($A495="","",TEXT($A495,"YYYY-MM"))</f>
        <v/>
      </c>
      <c r="G495" s="19" t="str">
        <f aca="false">IF($A495="","",TEXT(YEAR($A495),"0000")&amp;"-W"&amp;TEXT(WEEKNUM($A495,2),"00"))</f>
        <v/>
      </c>
      <c r="H495" s="19" t="str">
        <f aca="false">IF($C495="","",IFERROR(INDEX(Categories!$B$2:$B$29,MATCH($C495,Categories!$A$2:$A$29,0)),""))</f>
        <v/>
      </c>
    </row>
    <row r="496" customFormat="false" ht="15" hidden="false" customHeight="false" outlineLevel="0" collapsed="false">
      <c r="A496" s="21"/>
      <c r="B496" s="22"/>
      <c r="C496" s="22"/>
      <c r="D496" s="22"/>
      <c r="E496" s="23"/>
      <c r="F496" s="19" t="str">
        <f aca="false">IF($A496="","",TEXT($A496,"YYYY-MM"))</f>
        <v/>
      </c>
      <c r="G496" s="19" t="str">
        <f aca="false">IF($A496="","",TEXT(YEAR($A496),"0000")&amp;"-W"&amp;TEXT(WEEKNUM($A496,2),"00"))</f>
        <v/>
      </c>
      <c r="H496" s="19" t="str">
        <f aca="false">IF($C496="","",IFERROR(INDEX(Categories!$B$2:$B$29,MATCH($C496,Categories!$A$2:$A$29,0)),""))</f>
        <v/>
      </c>
    </row>
    <row r="497" customFormat="false" ht="15" hidden="false" customHeight="false" outlineLevel="0" collapsed="false">
      <c r="A497" s="21"/>
      <c r="B497" s="22"/>
      <c r="C497" s="22"/>
      <c r="D497" s="22"/>
      <c r="E497" s="23"/>
      <c r="F497" s="19" t="str">
        <f aca="false">IF($A497="","",TEXT($A497,"YYYY-MM"))</f>
        <v/>
      </c>
      <c r="G497" s="19" t="str">
        <f aca="false">IF($A497="","",TEXT(YEAR($A497),"0000")&amp;"-W"&amp;TEXT(WEEKNUM($A497,2),"00"))</f>
        <v/>
      </c>
      <c r="H497" s="19" t="str">
        <f aca="false">IF($C497="","",IFERROR(INDEX(Categories!$B$2:$B$29,MATCH($C497,Categories!$A$2:$A$29,0)),""))</f>
        <v/>
      </c>
    </row>
    <row r="498" customFormat="false" ht="15" hidden="false" customHeight="false" outlineLevel="0" collapsed="false">
      <c r="A498" s="21"/>
      <c r="B498" s="22"/>
      <c r="C498" s="22"/>
      <c r="D498" s="22"/>
      <c r="E498" s="23"/>
      <c r="F498" s="19" t="str">
        <f aca="false">IF($A498="","",TEXT($A498,"YYYY-MM"))</f>
        <v/>
      </c>
      <c r="G498" s="19" t="str">
        <f aca="false">IF($A498="","",TEXT(YEAR($A498),"0000")&amp;"-W"&amp;TEXT(WEEKNUM($A498,2),"00"))</f>
        <v/>
      </c>
      <c r="H498" s="19" t="str">
        <f aca="false">IF($C498="","",IFERROR(INDEX(Categories!$B$2:$B$29,MATCH($C498,Categories!$A$2:$A$29,0)),""))</f>
        <v/>
      </c>
    </row>
    <row r="499" customFormat="false" ht="15" hidden="false" customHeight="false" outlineLevel="0" collapsed="false">
      <c r="A499" s="21"/>
      <c r="B499" s="22"/>
      <c r="C499" s="22"/>
      <c r="D499" s="22"/>
      <c r="E499" s="23"/>
      <c r="F499" s="19" t="str">
        <f aca="false">IF($A499="","",TEXT($A499,"YYYY-MM"))</f>
        <v/>
      </c>
      <c r="G499" s="19" t="str">
        <f aca="false">IF($A499="","",TEXT(YEAR($A499),"0000")&amp;"-W"&amp;TEXT(WEEKNUM($A499,2),"00"))</f>
        <v/>
      </c>
      <c r="H499" s="19" t="str">
        <f aca="false">IF($C499="","",IFERROR(INDEX(Categories!$B$2:$B$29,MATCH($C499,Categories!$A$2:$A$29,0)),""))</f>
        <v/>
      </c>
    </row>
    <row r="500" customFormat="false" ht="15" hidden="false" customHeight="false" outlineLevel="0" collapsed="false">
      <c r="A500" s="21"/>
      <c r="B500" s="22"/>
      <c r="C500" s="22"/>
      <c r="D500" s="22"/>
      <c r="E500" s="23"/>
      <c r="F500" s="19" t="str">
        <f aca="false">IF($A500="","",TEXT($A500,"YYYY-MM"))</f>
        <v/>
      </c>
      <c r="G500" s="19" t="str">
        <f aca="false">IF($A500="","",TEXT(YEAR($A500),"0000")&amp;"-W"&amp;TEXT(WEEKNUM($A500,2),"00"))</f>
        <v/>
      </c>
      <c r="H500" s="19" t="str">
        <f aca="false">IF($C500="","",IFERROR(INDEX(Categories!$B$2:$B$29,MATCH($C500,Categories!$A$2:$A$29,0)),""))</f>
        <v/>
      </c>
    </row>
    <row r="501" customFormat="false" ht="15" hidden="false" customHeight="false" outlineLevel="0" collapsed="false">
      <c r="A501" s="21"/>
      <c r="B501" s="22"/>
      <c r="C501" s="22"/>
      <c r="D501" s="22"/>
      <c r="E501" s="23"/>
      <c r="F501" s="19" t="str">
        <f aca="false">IF($A501="","",TEXT($A501,"YYYY-MM"))</f>
        <v/>
      </c>
      <c r="G501" s="19" t="str">
        <f aca="false">IF($A501="","",TEXT(YEAR($A501),"0000")&amp;"-W"&amp;TEXT(WEEKNUM($A501,2),"00"))</f>
        <v/>
      </c>
      <c r="H501" s="19" t="str">
        <f aca="false">IF($C501="","",IFERROR(INDEX(Categories!$B$2:$B$29,MATCH($C501,Categories!$A$2:$A$29,0)),""))</f>
        <v/>
      </c>
    </row>
    <row r="502" customFormat="false" ht="15" hidden="false" customHeight="false" outlineLevel="0" collapsed="false">
      <c r="A502" s="21"/>
      <c r="B502" s="22"/>
      <c r="C502" s="22"/>
      <c r="D502" s="22"/>
      <c r="E502" s="23"/>
      <c r="F502" s="19" t="str">
        <f aca="false">IF($A502="","",TEXT($A502,"YYYY-MM"))</f>
        <v/>
      </c>
      <c r="G502" s="19" t="str">
        <f aca="false">IF($A502="","",TEXT(YEAR($A502),"0000")&amp;"-W"&amp;TEXT(WEEKNUM($A502,2),"00"))</f>
        <v/>
      </c>
      <c r="H502" s="19" t="str">
        <f aca="false">IF($C502="","",IFERROR(INDEX(Categories!$B$2:$B$29,MATCH($C502,Categories!$A$2:$A$29,0)),""))</f>
        <v/>
      </c>
    </row>
    <row r="503" customFormat="false" ht="15" hidden="false" customHeight="false" outlineLevel="0" collapsed="false">
      <c r="A503" s="21"/>
      <c r="B503" s="22"/>
      <c r="C503" s="22"/>
      <c r="D503" s="22"/>
      <c r="E503" s="23"/>
      <c r="F503" s="19" t="str">
        <f aca="false">IF($A503="","",TEXT($A503,"YYYY-MM"))</f>
        <v/>
      </c>
      <c r="G503" s="19" t="str">
        <f aca="false">IF($A503="","",TEXT(YEAR($A503),"0000")&amp;"-W"&amp;TEXT(WEEKNUM($A503,2),"00"))</f>
        <v/>
      </c>
      <c r="H503" s="19" t="str">
        <f aca="false">IF($C503="","",IFERROR(INDEX(Categories!$B$2:$B$29,MATCH($C503,Categories!$A$2:$A$29,0)),""))</f>
        <v/>
      </c>
    </row>
    <row r="504" customFormat="false" ht="15" hidden="false" customHeight="false" outlineLevel="0" collapsed="false">
      <c r="A504" s="21"/>
      <c r="B504" s="22"/>
      <c r="C504" s="22"/>
      <c r="D504" s="22"/>
      <c r="E504" s="23"/>
      <c r="F504" s="19" t="str">
        <f aca="false">IF($A504="","",TEXT($A504,"YYYY-MM"))</f>
        <v/>
      </c>
      <c r="G504" s="19" t="str">
        <f aca="false">IF($A504="","",TEXT(YEAR($A504),"0000")&amp;"-W"&amp;TEXT(WEEKNUM($A504,2),"00"))</f>
        <v/>
      </c>
      <c r="H504" s="19" t="str">
        <f aca="false">IF($C504="","",IFERROR(INDEX(Categories!$B$2:$B$29,MATCH($C504,Categories!$A$2:$A$29,0)),""))</f>
        <v/>
      </c>
    </row>
    <row r="505" customFormat="false" ht="15" hidden="false" customHeight="false" outlineLevel="0" collapsed="false">
      <c r="A505" s="21"/>
      <c r="B505" s="22"/>
      <c r="C505" s="22"/>
      <c r="D505" s="22"/>
      <c r="E505" s="23"/>
      <c r="F505" s="19" t="str">
        <f aca="false">IF($A505="","",TEXT($A505,"YYYY-MM"))</f>
        <v/>
      </c>
      <c r="G505" s="19" t="str">
        <f aca="false">IF($A505="","",TEXT(YEAR($A505),"0000")&amp;"-W"&amp;TEXT(WEEKNUM($A505,2),"00"))</f>
        <v/>
      </c>
      <c r="H505" s="19" t="str">
        <f aca="false">IF($C505="","",IFERROR(INDEX(Categories!$B$2:$B$29,MATCH($C505,Categories!$A$2:$A$29,0)),""))</f>
        <v/>
      </c>
    </row>
    <row r="506" customFormat="false" ht="15" hidden="false" customHeight="false" outlineLevel="0" collapsed="false">
      <c r="A506" s="21"/>
      <c r="B506" s="22"/>
      <c r="C506" s="22"/>
      <c r="D506" s="22"/>
      <c r="E506" s="23"/>
      <c r="F506" s="19" t="str">
        <f aca="false">IF($A506="","",TEXT($A506,"YYYY-MM"))</f>
        <v/>
      </c>
      <c r="G506" s="19" t="str">
        <f aca="false">IF($A506="","",TEXT(YEAR($A506),"0000")&amp;"-W"&amp;TEXT(WEEKNUM($A506,2),"00"))</f>
        <v/>
      </c>
      <c r="H506" s="19" t="str">
        <f aca="false">IF($C506="","",IFERROR(INDEX(Categories!$B$2:$B$29,MATCH($C506,Categories!$A$2:$A$29,0)),""))</f>
        <v/>
      </c>
    </row>
    <row r="507" customFormat="false" ht="15" hidden="false" customHeight="false" outlineLevel="0" collapsed="false">
      <c r="A507" s="21"/>
      <c r="B507" s="22"/>
      <c r="C507" s="22"/>
      <c r="D507" s="22"/>
      <c r="E507" s="23"/>
      <c r="F507" s="19" t="str">
        <f aca="false">IF($A507="","",TEXT($A507,"YYYY-MM"))</f>
        <v/>
      </c>
      <c r="G507" s="19" t="str">
        <f aca="false">IF($A507="","",TEXT(YEAR($A507),"0000")&amp;"-W"&amp;TEXT(WEEKNUM($A507,2),"00"))</f>
        <v/>
      </c>
      <c r="H507" s="19" t="str">
        <f aca="false">IF($C507="","",IFERROR(INDEX(Categories!$B$2:$B$29,MATCH($C507,Categories!$A$2:$A$29,0)),""))</f>
        <v/>
      </c>
    </row>
    <row r="508" customFormat="false" ht="15" hidden="false" customHeight="false" outlineLevel="0" collapsed="false">
      <c r="A508" s="21"/>
      <c r="B508" s="22"/>
      <c r="C508" s="22"/>
      <c r="D508" s="22"/>
      <c r="E508" s="23"/>
      <c r="F508" s="19" t="str">
        <f aca="false">IF($A508="","",TEXT($A508,"YYYY-MM"))</f>
        <v/>
      </c>
      <c r="G508" s="19" t="str">
        <f aca="false">IF($A508="","",TEXT(YEAR($A508),"0000")&amp;"-W"&amp;TEXT(WEEKNUM($A508,2),"00"))</f>
        <v/>
      </c>
      <c r="H508" s="19" t="str">
        <f aca="false">IF($C508="","",IFERROR(INDEX(Categories!$B$2:$B$29,MATCH($C508,Categories!$A$2:$A$29,0)),""))</f>
        <v/>
      </c>
    </row>
    <row r="509" customFormat="false" ht="15" hidden="false" customHeight="false" outlineLevel="0" collapsed="false">
      <c r="A509" s="21"/>
      <c r="B509" s="22"/>
      <c r="C509" s="22"/>
      <c r="D509" s="22"/>
      <c r="E509" s="23"/>
      <c r="F509" s="19" t="str">
        <f aca="false">IF($A509="","",TEXT($A509,"YYYY-MM"))</f>
        <v/>
      </c>
      <c r="G509" s="19" t="str">
        <f aca="false">IF($A509="","",TEXT(YEAR($A509),"0000")&amp;"-W"&amp;TEXT(WEEKNUM($A509,2),"00"))</f>
        <v/>
      </c>
      <c r="H509" s="19" t="str">
        <f aca="false">IF($C509="","",IFERROR(INDEX(Categories!$B$2:$B$29,MATCH($C509,Categories!$A$2:$A$29,0)),""))</f>
        <v/>
      </c>
    </row>
    <row r="510" customFormat="false" ht="15" hidden="false" customHeight="false" outlineLevel="0" collapsed="false">
      <c r="A510" s="21"/>
      <c r="B510" s="22"/>
      <c r="C510" s="22"/>
      <c r="D510" s="22"/>
      <c r="E510" s="23"/>
      <c r="F510" s="19" t="str">
        <f aca="false">IF($A510="","",TEXT($A510,"YYYY-MM"))</f>
        <v/>
      </c>
      <c r="G510" s="19" t="str">
        <f aca="false">IF($A510="","",TEXT(YEAR($A510),"0000")&amp;"-W"&amp;TEXT(WEEKNUM($A510,2),"00"))</f>
        <v/>
      </c>
      <c r="H510" s="19" t="str">
        <f aca="false">IF($C510="","",IFERROR(INDEX(Categories!$B$2:$B$29,MATCH($C510,Categories!$A$2:$A$29,0)),""))</f>
        <v/>
      </c>
    </row>
    <row r="511" customFormat="false" ht="15" hidden="false" customHeight="false" outlineLevel="0" collapsed="false">
      <c r="A511" s="21"/>
      <c r="B511" s="22"/>
      <c r="C511" s="22"/>
      <c r="D511" s="22"/>
      <c r="E511" s="23"/>
      <c r="F511" s="19" t="str">
        <f aca="false">IF($A511="","",TEXT($A511,"YYYY-MM"))</f>
        <v/>
      </c>
      <c r="G511" s="19" t="str">
        <f aca="false">IF($A511="","",TEXT(YEAR($A511),"0000")&amp;"-W"&amp;TEXT(WEEKNUM($A511,2),"00"))</f>
        <v/>
      </c>
      <c r="H511" s="19" t="str">
        <f aca="false">IF($C511="","",IFERROR(INDEX(Categories!$B$2:$B$29,MATCH($C511,Categories!$A$2:$A$29,0)),""))</f>
        <v/>
      </c>
    </row>
    <row r="512" customFormat="false" ht="15" hidden="false" customHeight="false" outlineLevel="0" collapsed="false">
      <c r="A512" s="21"/>
      <c r="B512" s="22"/>
      <c r="C512" s="22"/>
      <c r="D512" s="22"/>
      <c r="E512" s="23"/>
      <c r="F512" s="19" t="str">
        <f aca="false">IF($A512="","",TEXT($A512,"YYYY-MM"))</f>
        <v/>
      </c>
      <c r="G512" s="19" t="str">
        <f aca="false">IF($A512="","",TEXT(YEAR($A512),"0000")&amp;"-W"&amp;TEXT(WEEKNUM($A512,2),"00"))</f>
        <v/>
      </c>
      <c r="H512" s="19" t="str">
        <f aca="false">IF($C512="","",IFERROR(INDEX(Categories!$B$2:$B$29,MATCH($C512,Categories!$A$2:$A$29,0)),""))</f>
        <v/>
      </c>
    </row>
    <row r="513" customFormat="false" ht="15" hidden="false" customHeight="false" outlineLevel="0" collapsed="false">
      <c r="A513" s="21"/>
      <c r="B513" s="22"/>
      <c r="C513" s="22"/>
      <c r="D513" s="22"/>
      <c r="E513" s="23"/>
      <c r="F513" s="19" t="str">
        <f aca="false">IF($A513="","",TEXT($A513,"YYYY-MM"))</f>
        <v/>
      </c>
      <c r="G513" s="19" t="str">
        <f aca="false">IF($A513="","",TEXT(YEAR($A513),"0000")&amp;"-W"&amp;TEXT(WEEKNUM($A513,2),"00"))</f>
        <v/>
      </c>
      <c r="H513" s="19" t="str">
        <f aca="false">IF($C513="","",IFERROR(INDEX(Categories!$B$2:$B$29,MATCH($C513,Categories!$A$2:$A$29,0)),""))</f>
        <v/>
      </c>
    </row>
    <row r="514" customFormat="false" ht="15" hidden="false" customHeight="false" outlineLevel="0" collapsed="false">
      <c r="A514" s="21"/>
      <c r="B514" s="22"/>
      <c r="C514" s="22"/>
      <c r="D514" s="22"/>
      <c r="E514" s="23"/>
      <c r="F514" s="19" t="str">
        <f aca="false">IF($A514="","",TEXT($A514,"YYYY-MM"))</f>
        <v/>
      </c>
      <c r="G514" s="19" t="str">
        <f aca="false">IF($A514="","",TEXT(YEAR($A514),"0000")&amp;"-W"&amp;TEXT(WEEKNUM($A514,2),"00"))</f>
        <v/>
      </c>
      <c r="H514" s="19" t="str">
        <f aca="false">IF($C514="","",IFERROR(INDEX(Categories!$B$2:$B$29,MATCH($C514,Categories!$A$2:$A$29,0)),""))</f>
        <v/>
      </c>
    </row>
    <row r="515" customFormat="false" ht="15" hidden="false" customHeight="false" outlineLevel="0" collapsed="false">
      <c r="A515" s="21"/>
      <c r="B515" s="22"/>
      <c r="C515" s="22"/>
      <c r="D515" s="22"/>
      <c r="E515" s="23"/>
      <c r="F515" s="19" t="str">
        <f aca="false">IF($A515="","",TEXT($A515,"YYYY-MM"))</f>
        <v/>
      </c>
      <c r="G515" s="19" t="str">
        <f aca="false">IF($A515="","",TEXT(YEAR($A515),"0000")&amp;"-W"&amp;TEXT(WEEKNUM($A515,2),"00"))</f>
        <v/>
      </c>
      <c r="H515" s="19" t="str">
        <f aca="false">IF($C515="","",IFERROR(INDEX(Categories!$B$2:$B$29,MATCH($C515,Categories!$A$2:$A$29,0)),""))</f>
        <v/>
      </c>
    </row>
    <row r="516" customFormat="false" ht="15" hidden="false" customHeight="false" outlineLevel="0" collapsed="false">
      <c r="A516" s="21"/>
      <c r="B516" s="22"/>
      <c r="C516" s="22"/>
      <c r="D516" s="22"/>
      <c r="E516" s="23"/>
      <c r="F516" s="19" t="str">
        <f aca="false">IF($A516="","",TEXT($A516,"YYYY-MM"))</f>
        <v/>
      </c>
      <c r="G516" s="19" t="str">
        <f aca="false">IF($A516="","",TEXT(YEAR($A516),"0000")&amp;"-W"&amp;TEXT(WEEKNUM($A516,2),"00"))</f>
        <v/>
      </c>
      <c r="H516" s="19" t="str">
        <f aca="false">IF($C516="","",IFERROR(INDEX(Categories!$B$2:$B$29,MATCH($C516,Categories!$A$2:$A$29,0)),""))</f>
        <v/>
      </c>
    </row>
    <row r="517" customFormat="false" ht="15" hidden="false" customHeight="false" outlineLevel="0" collapsed="false">
      <c r="A517" s="21"/>
      <c r="B517" s="22"/>
      <c r="C517" s="22"/>
      <c r="D517" s="22"/>
      <c r="E517" s="23"/>
      <c r="F517" s="19" t="str">
        <f aca="false">IF($A517="","",TEXT($A517,"YYYY-MM"))</f>
        <v/>
      </c>
      <c r="G517" s="19" t="str">
        <f aca="false">IF($A517="","",TEXT(YEAR($A517),"0000")&amp;"-W"&amp;TEXT(WEEKNUM($A517,2),"00"))</f>
        <v/>
      </c>
      <c r="H517" s="19" t="str">
        <f aca="false">IF($C517="","",IFERROR(INDEX(Categories!$B$2:$B$29,MATCH($C517,Categories!$A$2:$A$29,0)),""))</f>
        <v/>
      </c>
    </row>
    <row r="518" customFormat="false" ht="15" hidden="false" customHeight="false" outlineLevel="0" collapsed="false">
      <c r="A518" s="21"/>
      <c r="B518" s="22"/>
      <c r="C518" s="22"/>
      <c r="D518" s="22"/>
      <c r="E518" s="23"/>
      <c r="F518" s="19" t="str">
        <f aca="false">IF($A518="","",TEXT($A518,"YYYY-MM"))</f>
        <v/>
      </c>
      <c r="G518" s="19" t="str">
        <f aca="false">IF($A518="","",TEXT(YEAR($A518),"0000")&amp;"-W"&amp;TEXT(WEEKNUM($A518,2),"00"))</f>
        <v/>
      </c>
      <c r="H518" s="19" t="str">
        <f aca="false">IF($C518="","",IFERROR(INDEX(Categories!$B$2:$B$29,MATCH($C518,Categories!$A$2:$A$29,0)),""))</f>
        <v/>
      </c>
    </row>
    <row r="519" customFormat="false" ht="15" hidden="false" customHeight="false" outlineLevel="0" collapsed="false">
      <c r="A519" s="21"/>
      <c r="B519" s="22"/>
      <c r="C519" s="22"/>
      <c r="D519" s="22"/>
      <c r="E519" s="23"/>
      <c r="F519" s="19" t="str">
        <f aca="false">IF($A519="","",TEXT($A519,"YYYY-MM"))</f>
        <v/>
      </c>
      <c r="G519" s="19" t="str">
        <f aca="false">IF($A519="","",TEXT(YEAR($A519),"0000")&amp;"-W"&amp;TEXT(WEEKNUM($A519,2),"00"))</f>
        <v/>
      </c>
      <c r="H519" s="19" t="str">
        <f aca="false">IF($C519="","",IFERROR(INDEX(Categories!$B$2:$B$29,MATCH($C519,Categories!$A$2:$A$29,0)),""))</f>
        <v/>
      </c>
    </row>
    <row r="520" customFormat="false" ht="15" hidden="false" customHeight="false" outlineLevel="0" collapsed="false">
      <c r="A520" s="21"/>
      <c r="B520" s="22"/>
      <c r="C520" s="22"/>
      <c r="D520" s="22"/>
      <c r="E520" s="23"/>
      <c r="F520" s="19" t="str">
        <f aca="false">IF($A520="","",TEXT($A520,"YYYY-MM"))</f>
        <v/>
      </c>
      <c r="G520" s="19" t="str">
        <f aca="false">IF($A520="","",TEXT(YEAR($A520),"0000")&amp;"-W"&amp;TEXT(WEEKNUM($A520,2),"00"))</f>
        <v/>
      </c>
      <c r="H520" s="19" t="str">
        <f aca="false">IF($C520="","",IFERROR(INDEX(Categories!$B$2:$B$29,MATCH($C520,Categories!$A$2:$A$29,0)),""))</f>
        <v/>
      </c>
    </row>
    <row r="521" customFormat="false" ht="15" hidden="false" customHeight="false" outlineLevel="0" collapsed="false">
      <c r="A521" s="21"/>
      <c r="B521" s="22"/>
      <c r="C521" s="22"/>
      <c r="D521" s="22"/>
      <c r="E521" s="23"/>
      <c r="F521" s="19" t="str">
        <f aca="false">IF($A521="","",TEXT($A521,"YYYY-MM"))</f>
        <v/>
      </c>
      <c r="G521" s="19" t="str">
        <f aca="false">IF($A521="","",TEXT(YEAR($A521),"0000")&amp;"-W"&amp;TEXT(WEEKNUM($A521,2),"00"))</f>
        <v/>
      </c>
      <c r="H521" s="19" t="str">
        <f aca="false">IF($C521="","",IFERROR(INDEX(Categories!$B$2:$B$29,MATCH($C521,Categories!$A$2:$A$29,0)),""))</f>
        <v/>
      </c>
    </row>
    <row r="522" customFormat="false" ht="15" hidden="false" customHeight="false" outlineLevel="0" collapsed="false">
      <c r="A522" s="21"/>
      <c r="B522" s="22"/>
      <c r="C522" s="22"/>
      <c r="D522" s="22"/>
      <c r="E522" s="23"/>
      <c r="F522" s="19" t="str">
        <f aca="false">IF($A522="","",TEXT($A522,"YYYY-MM"))</f>
        <v/>
      </c>
      <c r="G522" s="19" t="str">
        <f aca="false">IF($A522="","",TEXT(YEAR($A522),"0000")&amp;"-W"&amp;TEXT(WEEKNUM($A522,2),"00"))</f>
        <v/>
      </c>
      <c r="H522" s="19" t="str">
        <f aca="false">IF($C522="","",IFERROR(INDEX(Categories!$B$2:$B$29,MATCH($C522,Categories!$A$2:$A$29,0)),""))</f>
        <v/>
      </c>
    </row>
    <row r="523" customFormat="false" ht="15" hidden="false" customHeight="false" outlineLevel="0" collapsed="false">
      <c r="A523" s="21"/>
      <c r="B523" s="22"/>
      <c r="C523" s="22"/>
      <c r="D523" s="22"/>
      <c r="E523" s="23"/>
      <c r="F523" s="19" t="str">
        <f aca="false">IF($A523="","",TEXT($A523,"YYYY-MM"))</f>
        <v/>
      </c>
      <c r="G523" s="19" t="str">
        <f aca="false">IF($A523="","",TEXT(YEAR($A523),"0000")&amp;"-W"&amp;TEXT(WEEKNUM($A523,2),"00"))</f>
        <v/>
      </c>
      <c r="H523" s="19" t="str">
        <f aca="false">IF($C523="","",IFERROR(INDEX(Categories!$B$2:$B$29,MATCH($C523,Categories!$A$2:$A$29,0)),""))</f>
        <v/>
      </c>
    </row>
    <row r="524" customFormat="false" ht="15" hidden="false" customHeight="false" outlineLevel="0" collapsed="false">
      <c r="A524" s="21"/>
      <c r="B524" s="22"/>
      <c r="C524" s="22"/>
      <c r="D524" s="22"/>
      <c r="E524" s="23"/>
      <c r="F524" s="19" t="str">
        <f aca="false">IF($A524="","",TEXT($A524,"YYYY-MM"))</f>
        <v/>
      </c>
      <c r="G524" s="19" t="str">
        <f aca="false">IF($A524="","",TEXT(YEAR($A524),"0000")&amp;"-W"&amp;TEXT(WEEKNUM($A524,2),"00"))</f>
        <v/>
      </c>
      <c r="H524" s="19" t="str">
        <f aca="false">IF($C524="","",IFERROR(INDEX(Categories!$B$2:$B$29,MATCH($C524,Categories!$A$2:$A$29,0)),""))</f>
        <v/>
      </c>
    </row>
    <row r="525" customFormat="false" ht="15" hidden="false" customHeight="false" outlineLevel="0" collapsed="false">
      <c r="A525" s="21"/>
      <c r="B525" s="22"/>
      <c r="C525" s="22"/>
      <c r="D525" s="22"/>
      <c r="E525" s="23"/>
      <c r="F525" s="19" t="str">
        <f aca="false">IF($A525="","",TEXT($A525,"YYYY-MM"))</f>
        <v/>
      </c>
      <c r="G525" s="19" t="str">
        <f aca="false">IF($A525="","",TEXT(YEAR($A525),"0000")&amp;"-W"&amp;TEXT(WEEKNUM($A525,2),"00"))</f>
        <v/>
      </c>
      <c r="H525" s="19" t="str">
        <f aca="false">IF($C525="","",IFERROR(INDEX(Categories!$B$2:$B$29,MATCH($C525,Categories!$A$2:$A$29,0)),""))</f>
        <v/>
      </c>
    </row>
    <row r="526" customFormat="false" ht="15" hidden="false" customHeight="false" outlineLevel="0" collapsed="false">
      <c r="A526" s="21"/>
      <c r="B526" s="22"/>
      <c r="C526" s="22"/>
      <c r="D526" s="22"/>
      <c r="E526" s="23"/>
      <c r="F526" s="19" t="str">
        <f aca="false">IF($A526="","",TEXT($A526,"YYYY-MM"))</f>
        <v/>
      </c>
      <c r="G526" s="19" t="str">
        <f aca="false">IF($A526="","",TEXT(YEAR($A526),"0000")&amp;"-W"&amp;TEXT(WEEKNUM($A526,2),"00"))</f>
        <v/>
      </c>
      <c r="H526" s="19" t="str">
        <f aca="false">IF($C526="","",IFERROR(INDEX(Categories!$B$2:$B$29,MATCH($C526,Categories!$A$2:$A$29,0)),""))</f>
        <v/>
      </c>
    </row>
    <row r="527" customFormat="false" ht="15" hidden="false" customHeight="false" outlineLevel="0" collapsed="false">
      <c r="A527" s="21"/>
      <c r="B527" s="22"/>
      <c r="C527" s="22"/>
      <c r="D527" s="22"/>
      <c r="E527" s="23"/>
      <c r="F527" s="19" t="str">
        <f aca="false">IF($A527="","",TEXT($A527,"YYYY-MM"))</f>
        <v/>
      </c>
      <c r="G527" s="19" t="str">
        <f aca="false">IF($A527="","",TEXT(YEAR($A527),"0000")&amp;"-W"&amp;TEXT(WEEKNUM($A527,2),"00"))</f>
        <v/>
      </c>
      <c r="H527" s="19" t="str">
        <f aca="false">IF($C527="","",IFERROR(INDEX(Categories!$B$2:$B$29,MATCH($C527,Categories!$A$2:$A$29,0)),""))</f>
        <v/>
      </c>
    </row>
    <row r="528" customFormat="false" ht="15" hidden="false" customHeight="false" outlineLevel="0" collapsed="false">
      <c r="A528" s="21"/>
      <c r="B528" s="22"/>
      <c r="C528" s="22"/>
      <c r="D528" s="22"/>
      <c r="E528" s="23"/>
      <c r="F528" s="19" t="str">
        <f aca="false">IF($A528="","",TEXT($A528,"YYYY-MM"))</f>
        <v/>
      </c>
      <c r="G528" s="19" t="str">
        <f aca="false">IF($A528="","",TEXT(YEAR($A528),"0000")&amp;"-W"&amp;TEXT(WEEKNUM($A528,2),"00"))</f>
        <v/>
      </c>
      <c r="H528" s="19" t="str">
        <f aca="false">IF($C528="","",IFERROR(INDEX(Categories!$B$2:$B$29,MATCH($C528,Categories!$A$2:$A$29,0)),""))</f>
        <v/>
      </c>
    </row>
    <row r="529" customFormat="false" ht="15" hidden="false" customHeight="false" outlineLevel="0" collapsed="false">
      <c r="A529" s="21"/>
      <c r="B529" s="22"/>
      <c r="C529" s="22"/>
      <c r="D529" s="22"/>
      <c r="E529" s="23"/>
      <c r="F529" s="19" t="str">
        <f aca="false">IF($A529="","",TEXT($A529,"YYYY-MM"))</f>
        <v/>
      </c>
      <c r="G529" s="19" t="str">
        <f aca="false">IF($A529="","",TEXT(YEAR($A529),"0000")&amp;"-W"&amp;TEXT(WEEKNUM($A529,2),"00"))</f>
        <v/>
      </c>
      <c r="H529" s="19" t="str">
        <f aca="false">IF($C529="","",IFERROR(INDEX(Categories!$B$2:$B$29,MATCH($C529,Categories!$A$2:$A$29,0)),""))</f>
        <v/>
      </c>
    </row>
    <row r="530" customFormat="false" ht="15" hidden="false" customHeight="false" outlineLevel="0" collapsed="false">
      <c r="A530" s="21"/>
      <c r="B530" s="22"/>
      <c r="C530" s="22"/>
      <c r="D530" s="22"/>
      <c r="E530" s="23"/>
      <c r="F530" s="19" t="str">
        <f aca="false">IF($A530="","",TEXT($A530,"YYYY-MM"))</f>
        <v/>
      </c>
      <c r="G530" s="19" t="str">
        <f aca="false">IF($A530="","",TEXT(YEAR($A530),"0000")&amp;"-W"&amp;TEXT(WEEKNUM($A530,2),"00"))</f>
        <v/>
      </c>
      <c r="H530" s="19" t="str">
        <f aca="false">IF($C530="","",IFERROR(INDEX(Categories!$B$2:$B$29,MATCH($C530,Categories!$A$2:$A$29,0)),""))</f>
        <v/>
      </c>
    </row>
    <row r="531" customFormat="false" ht="15" hidden="false" customHeight="false" outlineLevel="0" collapsed="false">
      <c r="A531" s="21"/>
      <c r="B531" s="22"/>
      <c r="C531" s="22"/>
      <c r="D531" s="22"/>
      <c r="E531" s="23"/>
      <c r="F531" s="19" t="str">
        <f aca="false">IF($A531="","",TEXT($A531,"YYYY-MM"))</f>
        <v/>
      </c>
      <c r="G531" s="19" t="str">
        <f aca="false">IF($A531="","",TEXT(YEAR($A531),"0000")&amp;"-W"&amp;TEXT(WEEKNUM($A531,2),"00"))</f>
        <v/>
      </c>
      <c r="H531" s="19" t="str">
        <f aca="false">IF($C531="","",IFERROR(INDEX(Categories!$B$2:$B$29,MATCH($C531,Categories!$A$2:$A$29,0)),""))</f>
        <v/>
      </c>
    </row>
    <row r="532" customFormat="false" ht="15" hidden="false" customHeight="false" outlineLevel="0" collapsed="false">
      <c r="A532" s="21"/>
      <c r="B532" s="22"/>
      <c r="C532" s="22"/>
      <c r="D532" s="22"/>
      <c r="E532" s="23"/>
      <c r="F532" s="19" t="str">
        <f aca="false">IF($A532="","",TEXT($A532,"YYYY-MM"))</f>
        <v/>
      </c>
      <c r="G532" s="19" t="str">
        <f aca="false">IF($A532="","",TEXT(YEAR($A532),"0000")&amp;"-W"&amp;TEXT(WEEKNUM($A532,2),"00"))</f>
        <v/>
      </c>
      <c r="H532" s="19" t="str">
        <f aca="false">IF($C532="","",IFERROR(INDEX(Categories!$B$2:$B$29,MATCH($C532,Categories!$A$2:$A$29,0)),""))</f>
        <v/>
      </c>
    </row>
    <row r="533" customFormat="false" ht="15" hidden="false" customHeight="false" outlineLevel="0" collapsed="false">
      <c r="A533" s="21"/>
      <c r="B533" s="22"/>
      <c r="C533" s="22"/>
      <c r="D533" s="22"/>
      <c r="E533" s="23"/>
      <c r="F533" s="19" t="str">
        <f aca="false">IF($A533="","",TEXT($A533,"YYYY-MM"))</f>
        <v/>
      </c>
      <c r="G533" s="19" t="str">
        <f aca="false">IF($A533="","",TEXT(YEAR($A533),"0000")&amp;"-W"&amp;TEXT(WEEKNUM($A533,2),"00"))</f>
        <v/>
      </c>
      <c r="H533" s="19" t="str">
        <f aca="false">IF($C533="","",IFERROR(INDEX(Categories!$B$2:$B$29,MATCH($C533,Categories!$A$2:$A$29,0)),""))</f>
        <v/>
      </c>
    </row>
    <row r="534" customFormat="false" ht="15" hidden="false" customHeight="false" outlineLevel="0" collapsed="false">
      <c r="A534" s="21"/>
      <c r="B534" s="22"/>
      <c r="C534" s="22"/>
      <c r="D534" s="22"/>
      <c r="E534" s="23"/>
      <c r="F534" s="19" t="str">
        <f aca="false">IF($A534="","",TEXT($A534,"YYYY-MM"))</f>
        <v/>
      </c>
      <c r="G534" s="19" t="str">
        <f aca="false">IF($A534="","",TEXT(YEAR($A534),"0000")&amp;"-W"&amp;TEXT(WEEKNUM($A534,2),"00"))</f>
        <v/>
      </c>
      <c r="H534" s="19" t="str">
        <f aca="false">IF($C534="","",IFERROR(INDEX(Categories!$B$2:$B$29,MATCH($C534,Categories!$A$2:$A$29,0)),""))</f>
        <v/>
      </c>
    </row>
    <row r="535" customFormat="false" ht="15" hidden="false" customHeight="false" outlineLevel="0" collapsed="false">
      <c r="A535" s="21"/>
      <c r="B535" s="22"/>
      <c r="C535" s="22"/>
      <c r="D535" s="22"/>
      <c r="E535" s="23"/>
      <c r="F535" s="19" t="str">
        <f aca="false">IF($A535="","",TEXT($A535,"YYYY-MM"))</f>
        <v/>
      </c>
      <c r="G535" s="19" t="str">
        <f aca="false">IF($A535="","",TEXT(YEAR($A535),"0000")&amp;"-W"&amp;TEXT(WEEKNUM($A535,2),"00"))</f>
        <v/>
      </c>
      <c r="H535" s="19" t="str">
        <f aca="false">IF($C535="","",IFERROR(INDEX(Categories!$B$2:$B$29,MATCH($C535,Categories!$A$2:$A$29,0)),""))</f>
        <v/>
      </c>
    </row>
    <row r="536" customFormat="false" ht="15" hidden="false" customHeight="false" outlineLevel="0" collapsed="false">
      <c r="A536" s="21"/>
      <c r="B536" s="22"/>
      <c r="C536" s="22"/>
      <c r="D536" s="22"/>
      <c r="E536" s="23"/>
      <c r="F536" s="19" t="str">
        <f aca="false">IF($A536="","",TEXT($A536,"YYYY-MM"))</f>
        <v/>
      </c>
      <c r="G536" s="19" t="str">
        <f aca="false">IF($A536="","",TEXT(YEAR($A536),"0000")&amp;"-W"&amp;TEXT(WEEKNUM($A536,2),"00"))</f>
        <v/>
      </c>
      <c r="H536" s="19" t="str">
        <f aca="false">IF($C536="","",IFERROR(INDEX(Categories!$B$2:$B$29,MATCH($C536,Categories!$A$2:$A$29,0)),""))</f>
        <v/>
      </c>
    </row>
    <row r="537" customFormat="false" ht="15" hidden="false" customHeight="false" outlineLevel="0" collapsed="false">
      <c r="A537" s="21"/>
      <c r="B537" s="22"/>
      <c r="C537" s="22"/>
      <c r="D537" s="22"/>
      <c r="E537" s="23"/>
      <c r="F537" s="19" t="str">
        <f aca="false">IF($A537="","",TEXT($A537,"YYYY-MM"))</f>
        <v/>
      </c>
      <c r="G537" s="19" t="str">
        <f aca="false">IF($A537="","",TEXT(YEAR($A537),"0000")&amp;"-W"&amp;TEXT(WEEKNUM($A537,2),"00"))</f>
        <v/>
      </c>
      <c r="H537" s="19" t="str">
        <f aca="false">IF($C537="","",IFERROR(INDEX(Categories!$B$2:$B$29,MATCH($C537,Categories!$A$2:$A$29,0)),""))</f>
        <v/>
      </c>
    </row>
    <row r="538" customFormat="false" ht="15" hidden="false" customHeight="false" outlineLevel="0" collapsed="false">
      <c r="A538" s="21"/>
      <c r="B538" s="22"/>
      <c r="C538" s="22"/>
      <c r="D538" s="22"/>
      <c r="E538" s="23"/>
      <c r="F538" s="19" t="str">
        <f aca="false">IF($A538="","",TEXT($A538,"YYYY-MM"))</f>
        <v/>
      </c>
      <c r="G538" s="19" t="str">
        <f aca="false">IF($A538="","",TEXT(YEAR($A538),"0000")&amp;"-W"&amp;TEXT(WEEKNUM($A538,2),"00"))</f>
        <v/>
      </c>
      <c r="H538" s="19" t="str">
        <f aca="false">IF($C538="","",IFERROR(INDEX(Categories!$B$2:$B$29,MATCH($C538,Categories!$A$2:$A$29,0)),""))</f>
        <v/>
      </c>
    </row>
    <row r="539" customFormat="false" ht="15" hidden="false" customHeight="false" outlineLevel="0" collapsed="false">
      <c r="A539" s="21"/>
      <c r="B539" s="22"/>
      <c r="C539" s="22"/>
      <c r="D539" s="22"/>
      <c r="E539" s="23"/>
      <c r="F539" s="19" t="str">
        <f aca="false">IF($A539="","",TEXT($A539,"YYYY-MM"))</f>
        <v/>
      </c>
      <c r="G539" s="19" t="str">
        <f aca="false">IF($A539="","",TEXT(YEAR($A539),"0000")&amp;"-W"&amp;TEXT(WEEKNUM($A539,2),"00"))</f>
        <v/>
      </c>
      <c r="H539" s="19" t="str">
        <f aca="false">IF($C539="","",IFERROR(INDEX(Categories!$B$2:$B$29,MATCH($C539,Categories!$A$2:$A$29,0)),""))</f>
        <v/>
      </c>
    </row>
    <row r="540" customFormat="false" ht="15" hidden="false" customHeight="false" outlineLevel="0" collapsed="false">
      <c r="A540" s="21"/>
      <c r="B540" s="22"/>
      <c r="C540" s="22"/>
      <c r="D540" s="22"/>
      <c r="E540" s="23"/>
      <c r="F540" s="19" t="str">
        <f aca="false">IF($A540="","",TEXT($A540,"YYYY-MM"))</f>
        <v/>
      </c>
      <c r="G540" s="19" t="str">
        <f aca="false">IF($A540="","",TEXT(YEAR($A540),"0000")&amp;"-W"&amp;TEXT(WEEKNUM($A540,2),"00"))</f>
        <v/>
      </c>
      <c r="H540" s="19" t="str">
        <f aca="false">IF($C540="","",IFERROR(INDEX(Categories!$B$2:$B$29,MATCH($C540,Categories!$A$2:$A$29,0)),""))</f>
        <v/>
      </c>
    </row>
    <row r="541" customFormat="false" ht="15" hidden="false" customHeight="false" outlineLevel="0" collapsed="false">
      <c r="A541" s="21"/>
      <c r="B541" s="22"/>
      <c r="C541" s="22"/>
      <c r="D541" s="22"/>
      <c r="E541" s="23"/>
      <c r="F541" s="19" t="str">
        <f aca="false">IF($A541="","",TEXT($A541,"YYYY-MM"))</f>
        <v/>
      </c>
      <c r="G541" s="19" t="str">
        <f aca="false">IF($A541="","",TEXT(YEAR($A541),"0000")&amp;"-W"&amp;TEXT(WEEKNUM($A541,2),"00"))</f>
        <v/>
      </c>
      <c r="H541" s="19" t="str">
        <f aca="false">IF($C541="","",IFERROR(INDEX(Categories!$B$2:$B$29,MATCH($C541,Categories!$A$2:$A$29,0)),""))</f>
        <v/>
      </c>
    </row>
    <row r="542" customFormat="false" ht="15" hidden="false" customHeight="false" outlineLevel="0" collapsed="false">
      <c r="A542" s="21"/>
      <c r="B542" s="22"/>
      <c r="C542" s="22"/>
      <c r="D542" s="22"/>
      <c r="E542" s="23"/>
      <c r="F542" s="19" t="str">
        <f aca="false">IF($A542="","",TEXT($A542,"YYYY-MM"))</f>
        <v/>
      </c>
      <c r="G542" s="19" t="str">
        <f aca="false">IF($A542="","",TEXT(YEAR($A542),"0000")&amp;"-W"&amp;TEXT(WEEKNUM($A542,2),"00"))</f>
        <v/>
      </c>
      <c r="H542" s="19" t="str">
        <f aca="false">IF($C542="","",IFERROR(INDEX(Categories!$B$2:$B$29,MATCH($C542,Categories!$A$2:$A$29,0)),""))</f>
        <v/>
      </c>
    </row>
    <row r="543" customFormat="false" ht="15" hidden="false" customHeight="false" outlineLevel="0" collapsed="false">
      <c r="A543" s="21"/>
      <c r="B543" s="22"/>
      <c r="C543" s="22"/>
      <c r="D543" s="22"/>
      <c r="E543" s="23"/>
      <c r="F543" s="19" t="str">
        <f aca="false">IF($A543="","",TEXT($A543,"YYYY-MM"))</f>
        <v/>
      </c>
      <c r="G543" s="19" t="str">
        <f aca="false">IF($A543="","",TEXT(YEAR($A543),"0000")&amp;"-W"&amp;TEXT(WEEKNUM($A543,2),"00"))</f>
        <v/>
      </c>
      <c r="H543" s="19" t="str">
        <f aca="false">IF($C543="","",IFERROR(INDEX(Categories!$B$2:$B$29,MATCH($C543,Categories!$A$2:$A$29,0)),""))</f>
        <v/>
      </c>
    </row>
    <row r="544" customFormat="false" ht="15" hidden="false" customHeight="false" outlineLevel="0" collapsed="false">
      <c r="A544" s="21"/>
      <c r="B544" s="22"/>
      <c r="C544" s="22"/>
      <c r="D544" s="22"/>
      <c r="E544" s="23"/>
      <c r="F544" s="19" t="str">
        <f aca="false">IF($A544="","",TEXT($A544,"YYYY-MM"))</f>
        <v/>
      </c>
      <c r="G544" s="19" t="str">
        <f aca="false">IF($A544="","",TEXT(YEAR($A544),"0000")&amp;"-W"&amp;TEXT(WEEKNUM($A544,2),"00"))</f>
        <v/>
      </c>
      <c r="H544" s="19" t="str">
        <f aca="false">IF($C544="","",IFERROR(INDEX(Categories!$B$2:$B$29,MATCH($C544,Categories!$A$2:$A$29,0)),""))</f>
        <v/>
      </c>
    </row>
    <row r="545" customFormat="false" ht="15" hidden="false" customHeight="false" outlineLevel="0" collapsed="false">
      <c r="A545" s="21"/>
      <c r="B545" s="22"/>
      <c r="C545" s="22"/>
      <c r="D545" s="22"/>
      <c r="E545" s="23"/>
      <c r="F545" s="19" t="str">
        <f aca="false">IF($A545="","",TEXT($A545,"YYYY-MM"))</f>
        <v/>
      </c>
      <c r="G545" s="19" t="str">
        <f aca="false">IF($A545="","",TEXT(YEAR($A545),"0000")&amp;"-W"&amp;TEXT(WEEKNUM($A545,2),"00"))</f>
        <v/>
      </c>
      <c r="H545" s="19" t="str">
        <f aca="false">IF($C545="","",IFERROR(INDEX(Categories!$B$2:$B$29,MATCH($C545,Categories!$A$2:$A$29,0)),""))</f>
        <v/>
      </c>
    </row>
    <row r="546" customFormat="false" ht="15" hidden="false" customHeight="false" outlineLevel="0" collapsed="false">
      <c r="A546" s="21"/>
      <c r="B546" s="22"/>
      <c r="C546" s="22"/>
      <c r="D546" s="22"/>
      <c r="E546" s="23"/>
      <c r="F546" s="19" t="str">
        <f aca="false">IF($A546="","",TEXT($A546,"YYYY-MM"))</f>
        <v/>
      </c>
      <c r="G546" s="19" t="str">
        <f aca="false">IF($A546="","",TEXT(YEAR($A546),"0000")&amp;"-W"&amp;TEXT(WEEKNUM($A546,2),"00"))</f>
        <v/>
      </c>
      <c r="H546" s="19" t="str">
        <f aca="false">IF($C546="","",IFERROR(INDEX(Categories!$B$2:$B$29,MATCH($C546,Categories!$A$2:$A$29,0)),""))</f>
        <v/>
      </c>
    </row>
    <row r="547" customFormat="false" ht="15" hidden="false" customHeight="false" outlineLevel="0" collapsed="false">
      <c r="A547" s="21"/>
      <c r="B547" s="22"/>
      <c r="C547" s="22"/>
      <c r="D547" s="22"/>
      <c r="E547" s="23"/>
      <c r="F547" s="19" t="str">
        <f aca="false">IF($A547="","",TEXT($A547,"YYYY-MM"))</f>
        <v/>
      </c>
      <c r="G547" s="19" t="str">
        <f aca="false">IF($A547="","",TEXT(YEAR($A547),"0000")&amp;"-W"&amp;TEXT(WEEKNUM($A547,2),"00"))</f>
        <v/>
      </c>
      <c r="H547" s="19" t="str">
        <f aca="false">IF($C547="","",IFERROR(INDEX(Categories!$B$2:$B$29,MATCH($C547,Categories!$A$2:$A$29,0)),""))</f>
        <v/>
      </c>
    </row>
    <row r="548" customFormat="false" ht="15" hidden="false" customHeight="false" outlineLevel="0" collapsed="false">
      <c r="A548" s="21"/>
      <c r="B548" s="22"/>
      <c r="C548" s="22"/>
      <c r="D548" s="22"/>
      <c r="E548" s="23"/>
      <c r="F548" s="19" t="str">
        <f aca="false">IF($A548="","",TEXT($A548,"YYYY-MM"))</f>
        <v/>
      </c>
      <c r="G548" s="19" t="str">
        <f aca="false">IF($A548="","",TEXT(YEAR($A548),"0000")&amp;"-W"&amp;TEXT(WEEKNUM($A548,2),"00"))</f>
        <v/>
      </c>
      <c r="H548" s="19" t="str">
        <f aca="false">IF($C548="","",IFERROR(INDEX(Categories!$B$2:$B$29,MATCH($C548,Categories!$A$2:$A$29,0)),""))</f>
        <v/>
      </c>
    </row>
    <row r="549" customFormat="false" ht="15" hidden="false" customHeight="false" outlineLevel="0" collapsed="false">
      <c r="A549" s="21"/>
      <c r="B549" s="22"/>
      <c r="C549" s="22"/>
      <c r="D549" s="22"/>
      <c r="E549" s="23"/>
      <c r="F549" s="19" t="str">
        <f aca="false">IF($A549="","",TEXT($A549,"YYYY-MM"))</f>
        <v/>
      </c>
      <c r="G549" s="19" t="str">
        <f aca="false">IF($A549="","",TEXT(YEAR($A549),"0000")&amp;"-W"&amp;TEXT(WEEKNUM($A549,2),"00"))</f>
        <v/>
      </c>
      <c r="H549" s="19" t="str">
        <f aca="false">IF($C549="","",IFERROR(INDEX(Categories!$B$2:$B$29,MATCH($C549,Categories!$A$2:$A$29,0)),""))</f>
        <v/>
      </c>
    </row>
    <row r="550" customFormat="false" ht="15" hidden="false" customHeight="false" outlineLevel="0" collapsed="false">
      <c r="A550" s="21"/>
      <c r="B550" s="22"/>
      <c r="C550" s="22"/>
      <c r="D550" s="22"/>
      <c r="E550" s="23"/>
      <c r="F550" s="19" t="str">
        <f aca="false">IF($A550="","",TEXT($A550,"YYYY-MM"))</f>
        <v/>
      </c>
      <c r="G550" s="19" t="str">
        <f aca="false">IF($A550="","",TEXT(YEAR($A550),"0000")&amp;"-W"&amp;TEXT(WEEKNUM($A550,2),"00"))</f>
        <v/>
      </c>
      <c r="H550" s="19" t="str">
        <f aca="false">IF($C550="","",IFERROR(INDEX(Categories!$B$2:$B$29,MATCH($C550,Categories!$A$2:$A$29,0)),""))</f>
        <v/>
      </c>
    </row>
    <row r="551" customFormat="false" ht="15" hidden="false" customHeight="false" outlineLevel="0" collapsed="false">
      <c r="A551" s="21"/>
      <c r="B551" s="22"/>
      <c r="C551" s="22"/>
      <c r="D551" s="22"/>
      <c r="E551" s="23"/>
      <c r="F551" s="19" t="str">
        <f aca="false">IF($A551="","",TEXT($A551,"YYYY-MM"))</f>
        <v/>
      </c>
      <c r="G551" s="19" t="str">
        <f aca="false">IF($A551="","",TEXT(YEAR($A551),"0000")&amp;"-W"&amp;TEXT(WEEKNUM($A551,2),"00"))</f>
        <v/>
      </c>
      <c r="H551" s="19" t="str">
        <f aca="false">IF($C551="","",IFERROR(INDEX(Categories!$B$2:$B$29,MATCH($C551,Categories!$A$2:$A$29,0)),""))</f>
        <v/>
      </c>
    </row>
    <row r="552" customFormat="false" ht="15" hidden="false" customHeight="false" outlineLevel="0" collapsed="false">
      <c r="A552" s="21"/>
      <c r="B552" s="22"/>
      <c r="C552" s="22"/>
      <c r="D552" s="22"/>
      <c r="E552" s="23"/>
      <c r="F552" s="19" t="str">
        <f aca="false">IF($A552="","",TEXT($A552,"YYYY-MM"))</f>
        <v/>
      </c>
      <c r="G552" s="19" t="str">
        <f aca="false">IF($A552="","",TEXT(YEAR($A552),"0000")&amp;"-W"&amp;TEXT(WEEKNUM($A552,2),"00"))</f>
        <v/>
      </c>
      <c r="H552" s="19" t="str">
        <f aca="false">IF($C552="","",IFERROR(INDEX(Categories!$B$2:$B$29,MATCH($C552,Categories!$A$2:$A$29,0)),""))</f>
        <v/>
      </c>
    </row>
    <row r="553" customFormat="false" ht="15" hidden="false" customHeight="false" outlineLevel="0" collapsed="false">
      <c r="A553" s="21"/>
      <c r="B553" s="22"/>
      <c r="C553" s="22"/>
      <c r="D553" s="22"/>
      <c r="E553" s="23"/>
      <c r="F553" s="19" t="str">
        <f aca="false">IF($A553="","",TEXT($A553,"YYYY-MM"))</f>
        <v/>
      </c>
      <c r="G553" s="19" t="str">
        <f aca="false">IF($A553="","",TEXT(YEAR($A553),"0000")&amp;"-W"&amp;TEXT(WEEKNUM($A553,2),"00"))</f>
        <v/>
      </c>
      <c r="H553" s="19" t="str">
        <f aca="false">IF($C553="","",IFERROR(INDEX(Categories!$B$2:$B$29,MATCH($C553,Categories!$A$2:$A$29,0)),""))</f>
        <v/>
      </c>
    </row>
    <row r="554" customFormat="false" ht="15" hidden="false" customHeight="false" outlineLevel="0" collapsed="false">
      <c r="A554" s="21"/>
      <c r="B554" s="22"/>
      <c r="C554" s="22"/>
      <c r="D554" s="22"/>
      <c r="E554" s="23"/>
      <c r="F554" s="19" t="str">
        <f aca="false">IF($A554="","",TEXT($A554,"YYYY-MM"))</f>
        <v/>
      </c>
      <c r="G554" s="19" t="str">
        <f aca="false">IF($A554="","",TEXT(YEAR($A554),"0000")&amp;"-W"&amp;TEXT(WEEKNUM($A554,2),"00"))</f>
        <v/>
      </c>
      <c r="H554" s="19" t="str">
        <f aca="false">IF($C554="","",IFERROR(INDEX(Categories!$B$2:$B$29,MATCH($C554,Categories!$A$2:$A$29,0)),""))</f>
        <v/>
      </c>
    </row>
    <row r="555" customFormat="false" ht="15" hidden="false" customHeight="false" outlineLevel="0" collapsed="false">
      <c r="A555" s="21"/>
      <c r="B555" s="22"/>
      <c r="C555" s="22"/>
      <c r="D555" s="22"/>
      <c r="E555" s="23"/>
      <c r="F555" s="19" t="str">
        <f aca="false">IF($A555="","",TEXT($A555,"YYYY-MM"))</f>
        <v/>
      </c>
      <c r="G555" s="19" t="str">
        <f aca="false">IF($A555="","",TEXT(YEAR($A555),"0000")&amp;"-W"&amp;TEXT(WEEKNUM($A555,2),"00"))</f>
        <v/>
      </c>
      <c r="H555" s="19" t="str">
        <f aca="false">IF($C555="","",IFERROR(INDEX(Categories!$B$2:$B$29,MATCH($C555,Categories!$A$2:$A$29,0)),""))</f>
        <v/>
      </c>
    </row>
    <row r="556" customFormat="false" ht="15" hidden="false" customHeight="false" outlineLevel="0" collapsed="false">
      <c r="A556" s="21"/>
      <c r="B556" s="22"/>
      <c r="C556" s="22"/>
      <c r="D556" s="22"/>
      <c r="E556" s="23"/>
      <c r="F556" s="19" t="str">
        <f aca="false">IF($A556="","",TEXT($A556,"YYYY-MM"))</f>
        <v/>
      </c>
      <c r="G556" s="19" t="str">
        <f aca="false">IF($A556="","",TEXT(YEAR($A556),"0000")&amp;"-W"&amp;TEXT(WEEKNUM($A556,2),"00"))</f>
        <v/>
      </c>
      <c r="H556" s="19" t="str">
        <f aca="false">IF($C556="","",IFERROR(INDEX(Categories!$B$2:$B$29,MATCH($C556,Categories!$A$2:$A$29,0)),""))</f>
        <v/>
      </c>
    </row>
    <row r="557" customFormat="false" ht="15" hidden="false" customHeight="false" outlineLevel="0" collapsed="false">
      <c r="A557" s="21"/>
      <c r="B557" s="22"/>
      <c r="C557" s="22"/>
      <c r="D557" s="22"/>
      <c r="E557" s="23"/>
      <c r="F557" s="19" t="str">
        <f aca="false">IF($A557="","",TEXT($A557,"YYYY-MM"))</f>
        <v/>
      </c>
      <c r="G557" s="19" t="str">
        <f aca="false">IF($A557="","",TEXT(YEAR($A557),"0000")&amp;"-W"&amp;TEXT(WEEKNUM($A557,2),"00"))</f>
        <v/>
      </c>
      <c r="H557" s="19" t="str">
        <f aca="false">IF($C557="","",IFERROR(INDEX(Categories!$B$2:$B$29,MATCH($C557,Categories!$A$2:$A$29,0)),""))</f>
        <v/>
      </c>
    </row>
    <row r="558" customFormat="false" ht="15" hidden="false" customHeight="false" outlineLevel="0" collapsed="false">
      <c r="A558" s="21"/>
      <c r="B558" s="22"/>
      <c r="C558" s="22"/>
      <c r="D558" s="22"/>
      <c r="E558" s="23"/>
      <c r="F558" s="19" t="str">
        <f aca="false">IF($A558="","",TEXT($A558,"YYYY-MM"))</f>
        <v/>
      </c>
      <c r="G558" s="19" t="str">
        <f aca="false">IF($A558="","",TEXT(YEAR($A558),"0000")&amp;"-W"&amp;TEXT(WEEKNUM($A558,2),"00"))</f>
        <v/>
      </c>
      <c r="H558" s="19" t="str">
        <f aca="false">IF($C558="","",IFERROR(INDEX(Categories!$B$2:$B$29,MATCH($C558,Categories!$A$2:$A$29,0)),""))</f>
        <v/>
      </c>
    </row>
    <row r="559" customFormat="false" ht="15" hidden="false" customHeight="false" outlineLevel="0" collapsed="false">
      <c r="A559" s="21"/>
      <c r="B559" s="22"/>
      <c r="C559" s="22"/>
      <c r="D559" s="22"/>
      <c r="E559" s="23"/>
      <c r="F559" s="19" t="str">
        <f aca="false">IF($A559="","",TEXT($A559,"YYYY-MM"))</f>
        <v/>
      </c>
      <c r="G559" s="19" t="str">
        <f aca="false">IF($A559="","",TEXT(YEAR($A559),"0000")&amp;"-W"&amp;TEXT(WEEKNUM($A559,2),"00"))</f>
        <v/>
      </c>
      <c r="H559" s="19" t="str">
        <f aca="false">IF($C559="","",IFERROR(INDEX(Categories!$B$2:$B$29,MATCH($C559,Categories!$A$2:$A$29,0)),""))</f>
        <v/>
      </c>
    </row>
    <row r="560" customFormat="false" ht="15" hidden="false" customHeight="false" outlineLevel="0" collapsed="false">
      <c r="A560" s="21"/>
      <c r="B560" s="22"/>
      <c r="C560" s="22"/>
      <c r="D560" s="22"/>
      <c r="E560" s="23"/>
      <c r="F560" s="19" t="str">
        <f aca="false">IF($A560="","",TEXT($A560,"YYYY-MM"))</f>
        <v/>
      </c>
      <c r="G560" s="19" t="str">
        <f aca="false">IF($A560="","",TEXT(YEAR($A560),"0000")&amp;"-W"&amp;TEXT(WEEKNUM($A560,2),"00"))</f>
        <v/>
      </c>
      <c r="H560" s="19" t="str">
        <f aca="false">IF($C560="","",IFERROR(INDEX(Categories!$B$2:$B$29,MATCH($C560,Categories!$A$2:$A$29,0)),""))</f>
        <v/>
      </c>
    </row>
    <row r="561" customFormat="false" ht="15" hidden="false" customHeight="false" outlineLevel="0" collapsed="false">
      <c r="A561" s="21"/>
      <c r="B561" s="22"/>
      <c r="C561" s="22"/>
      <c r="D561" s="22"/>
      <c r="E561" s="23"/>
      <c r="F561" s="19" t="str">
        <f aca="false">IF($A561="","",TEXT($A561,"YYYY-MM"))</f>
        <v/>
      </c>
      <c r="G561" s="19" t="str">
        <f aca="false">IF($A561="","",TEXT(YEAR($A561),"0000")&amp;"-W"&amp;TEXT(WEEKNUM($A561,2),"00"))</f>
        <v/>
      </c>
      <c r="H561" s="19" t="str">
        <f aca="false">IF($C561="","",IFERROR(INDEX(Categories!$B$2:$B$29,MATCH($C561,Categories!$A$2:$A$29,0)),""))</f>
        <v/>
      </c>
    </row>
    <row r="562" customFormat="false" ht="15" hidden="false" customHeight="false" outlineLevel="0" collapsed="false">
      <c r="A562" s="21"/>
      <c r="B562" s="22"/>
      <c r="C562" s="22"/>
      <c r="D562" s="22"/>
      <c r="E562" s="23"/>
      <c r="F562" s="19" t="str">
        <f aca="false">IF($A562="","",TEXT($A562,"YYYY-MM"))</f>
        <v/>
      </c>
      <c r="G562" s="19" t="str">
        <f aca="false">IF($A562="","",TEXT(YEAR($A562),"0000")&amp;"-W"&amp;TEXT(WEEKNUM($A562,2),"00"))</f>
        <v/>
      </c>
      <c r="H562" s="19" t="str">
        <f aca="false">IF($C562="","",IFERROR(INDEX(Categories!$B$2:$B$29,MATCH($C562,Categories!$A$2:$A$29,0)),""))</f>
        <v/>
      </c>
    </row>
    <row r="563" customFormat="false" ht="15" hidden="false" customHeight="false" outlineLevel="0" collapsed="false">
      <c r="A563" s="21"/>
      <c r="B563" s="22"/>
      <c r="C563" s="22"/>
      <c r="D563" s="22"/>
      <c r="E563" s="23"/>
      <c r="F563" s="19" t="str">
        <f aca="false">IF($A563="","",TEXT($A563,"YYYY-MM"))</f>
        <v/>
      </c>
      <c r="G563" s="19" t="str">
        <f aca="false">IF($A563="","",TEXT(YEAR($A563),"0000")&amp;"-W"&amp;TEXT(WEEKNUM($A563,2),"00"))</f>
        <v/>
      </c>
      <c r="H563" s="19" t="str">
        <f aca="false">IF($C563="","",IFERROR(INDEX(Categories!$B$2:$B$29,MATCH($C563,Categories!$A$2:$A$29,0)),""))</f>
        <v/>
      </c>
    </row>
    <row r="564" customFormat="false" ht="15" hidden="false" customHeight="false" outlineLevel="0" collapsed="false">
      <c r="A564" s="21"/>
      <c r="B564" s="22"/>
      <c r="C564" s="22"/>
      <c r="D564" s="22"/>
      <c r="E564" s="23"/>
      <c r="F564" s="19" t="str">
        <f aca="false">IF($A564="","",TEXT($A564,"YYYY-MM"))</f>
        <v/>
      </c>
      <c r="G564" s="19" t="str">
        <f aca="false">IF($A564="","",TEXT(YEAR($A564),"0000")&amp;"-W"&amp;TEXT(WEEKNUM($A564,2),"00"))</f>
        <v/>
      </c>
      <c r="H564" s="19" t="str">
        <f aca="false">IF($C564="","",IFERROR(INDEX(Categories!$B$2:$B$29,MATCH($C564,Categories!$A$2:$A$29,0)),""))</f>
        <v/>
      </c>
    </row>
    <row r="565" customFormat="false" ht="15" hidden="false" customHeight="false" outlineLevel="0" collapsed="false">
      <c r="A565" s="21"/>
      <c r="B565" s="22"/>
      <c r="C565" s="22"/>
      <c r="D565" s="22"/>
      <c r="E565" s="23"/>
      <c r="F565" s="19" t="str">
        <f aca="false">IF($A565="","",TEXT($A565,"YYYY-MM"))</f>
        <v/>
      </c>
      <c r="G565" s="19" t="str">
        <f aca="false">IF($A565="","",TEXT(YEAR($A565),"0000")&amp;"-W"&amp;TEXT(WEEKNUM($A565,2),"00"))</f>
        <v/>
      </c>
      <c r="H565" s="19" t="str">
        <f aca="false">IF($C565="","",IFERROR(INDEX(Categories!$B$2:$B$29,MATCH($C565,Categories!$A$2:$A$29,0)),""))</f>
        <v/>
      </c>
    </row>
    <row r="566" customFormat="false" ht="15" hidden="false" customHeight="false" outlineLevel="0" collapsed="false">
      <c r="A566" s="21"/>
      <c r="B566" s="22"/>
      <c r="C566" s="22"/>
      <c r="D566" s="22"/>
      <c r="E566" s="23"/>
      <c r="F566" s="19" t="str">
        <f aca="false">IF($A566="","",TEXT($A566,"YYYY-MM"))</f>
        <v/>
      </c>
      <c r="G566" s="19" t="str">
        <f aca="false">IF($A566="","",TEXT(YEAR($A566),"0000")&amp;"-W"&amp;TEXT(WEEKNUM($A566,2),"00"))</f>
        <v/>
      </c>
      <c r="H566" s="19" t="str">
        <f aca="false">IF($C566="","",IFERROR(INDEX(Categories!$B$2:$B$29,MATCH($C566,Categories!$A$2:$A$29,0)),""))</f>
        <v/>
      </c>
    </row>
    <row r="567" customFormat="false" ht="15" hidden="false" customHeight="false" outlineLevel="0" collapsed="false">
      <c r="A567" s="21"/>
      <c r="B567" s="22"/>
      <c r="C567" s="22"/>
      <c r="D567" s="22"/>
      <c r="E567" s="23"/>
      <c r="F567" s="19" t="str">
        <f aca="false">IF($A567="","",TEXT($A567,"YYYY-MM"))</f>
        <v/>
      </c>
      <c r="G567" s="19" t="str">
        <f aca="false">IF($A567="","",TEXT(YEAR($A567),"0000")&amp;"-W"&amp;TEXT(WEEKNUM($A567,2),"00"))</f>
        <v/>
      </c>
      <c r="H567" s="19" t="str">
        <f aca="false">IF($C567="","",IFERROR(INDEX(Categories!$B$2:$B$29,MATCH($C567,Categories!$A$2:$A$29,0)),""))</f>
        <v/>
      </c>
    </row>
    <row r="568" customFormat="false" ht="15" hidden="false" customHeight="false" outlineLevel="0" collapsed="false">
      <c r="A568" s="21"/>
      <c r="B568" s="22"/>
      <c r="C568" s="22"/>
      <c r="D568" s="22"/>
      <c r="E568" s="23"/>
      <c r="F568" s="19" t="str">
        <f aca="false">IF($A568="","",TEXT($A568,"YYYY-MM"))</f>
        <v/>
      </c>
      <c r="G568" s="19" t="str">
        <f aca="false">IF($A568="","",TEXT(YEAR($A568),"0000")&amp;"-W"&amp;TEXT(WEEKNUM($A568,2),"00"))</f>
        <v/>
      </c>
      <c r="H568" s="19" t="str">
        <f aca="false">IF($C568="","",IFERROR(INDEX(Categories!$B$2:$B$29,MATCH($C568,Categories!$A$2:$A$29,0)),""))</f>
        <v/>
      </c>
    </row>
    <row r="569" customFormat="false" ht="15" hidden="false" customHeight="false" outlineLevel="0" collapsed="false">
      <c r="A569" s="21"/>
      <c r="B569" s="22"/>
      <c r="C569" s="22"/>
      <c r="D569" s="22"/>
      <c r="E569" s="23"/>
      <c r="F569" s="19" t="str">
        <f aca="false">IF($A569="","",TEXT($A569,"YYYY-MM"))</f>
        <v/>
      </c>
      <c r="G569" s="19" t="str">
        <f aca="false">IF($A569="","",TEXT(YEAR($A569),"0000")&amp;"-W"&amp;TEXT(WEEKNUM($A569,2),"00"))</f>
        <v/>
      </c>
      <c r="H569" s="19" t="str">
        <f aca="false">IF($C569="","",IFERROR(INDEX(Categories!$B$2:$B$29,MATCH($C569,Categories!$A$2:$A$29,0)),""))</f>
        <v/>
      </c>
    </row>
    <row r="570" customFormat="false" ht="15" hidden="false" customHeight="false" outlineLevel="0" collapsed="false">
      <c r="A570" s="21"/>
      <c r="B570" s="22"/>
      <c r="C570" s="22"/>
      <c r="D570" s="22"/>
      <c r="E570" s="23"/>
      <c r="F570" s="19" t="str">
        <f aca="false">IF($A570="","",TEXT($A570,"YYYY-MM"))</f>
        <v/>
      </c>
      <c r="G570" s="19" t="str">
        <f aca="false">IF($A570="","",TEXT(YEAR($A570),"0000")&amp;"-W"&amp;TEXT(WEEKNUM($A570,2),"00"))</f>
        <v/>
      </c>
      <c r="H570" s="19" t="str">
        <f aca="false">IF($C570="","",IFERROR(INDEX(Categories!$B$2:$B$29,MATCH($C570,Categories!$A$2:$A$29,0)),""))</f>
        <v/>
      </c>
    </row>
    <row r="571" customFormat="false" ht="15" hidden="false" customHeight="false" outlineLevel="0" collapsed="false">
      <c r="A571" s="21"/>
      <c r="B571" s="22"/>
      <c r="C571" s="22"/>
      <c r="D571" s="22"/>
      <c r="E571" s="23"/>
      <c r="F571" s="19" t="str">
        <f aca="false">IF($A571="","",TEXT($A571,"YYYY-MM"))</f>
        <v/>
      </c>
      <c r="G571" s="19" t="str">
        <f aca="false">IF($A571="","",TEXT(YEAR($A571),"0000")&amp;"-W"&amp;TEXT(WEEKNUM($A571,2),"00"))</f>
        <v/>
      </c>
      <c r="H571" s="19" t="str">
        <f aca="false">IF($C571="","",IFERROR(INDEX(Categories!$B$2:$B$29,MATCH($C571,Categories!$A$2:$A$29,0)),""))</f>
        <v/>
      </c>
    </row>
    <row r="572" customFormat="false" ht="15" hidden="false" customHeight="false" outlineLevel="0" collapsed="false">
      <c r="A572" s="21"/>
      <c r="B572" s="22"/>
      <c r="C572" s="22"/>
      <c r="D572" s="22"/>
      <c r="E572" s="23"/>
      <c r="F572" s="19" t="str">
        <f aca="false">IF($A572="","",TEXT($A572,"YYYY-MM"))</f>
        <v/>
      </c>
      <c r="G572" s="19" t="str">
        <f aca="false">IF($A572="","",TEXT(YEAR($A572),"0000")&amp;"-W"&amp;TEXT(WEEKNUM($A572,2),"00"))</f>
        <v/>
      </c>
      <c r="H572" s="19" t="str">
        <f aca="false">IF($C572="","",IFERROR(INDEX(Categories!$B$2:$B$29,MATCH($C572,Categories!$A$2:$A$29,0)),""))</f>
        <v/>
      </c>
    </row>
    <row r="573" customFormat="false" ht="15" hidden="false" customHeight="false" outlineLevel="0" collapsed="false">
      <c r="A573" s="21"/>
      <c r="B573" s="22"/>
      <c r="C573" s="22"/>
      <c r="D573" s="22"/>
      <c r="E573" s="23"/>
      <c r="F573" s="19" t="str">
        <f aca="false">IF($A573="","",TEXT($A573,"YYYY-MM"))</f>
        <v/>
      </c>
      <c r="G573" s="19" t="str">
        <f aca="false">IF($A573="","",TEXT(YEAR($A573),"0000")&amp;"-W"&amp;TEXT(WEEKNUM($A573,2),"00"))</f>
        <v/>
      </c>
      <c r="H573" s="19" t="str">
        <f aca="false">IF($C573="","",IFERROR(INDEX(Categories!$B$2:$B$29,MATCH($C573,Categories!$A$2:$A$29,0)),""))</f>
        <v/>
      </c>
    </row>
    <row r="574" customFormat="false" ht="15" hidden="false" customHeight="false" outlineLevel="0" collapsed="false">
      <c r="A574" s="21"/>
      <c r="B574" s="22"/>
      <c r="C574" s="22"/>
      <c r="D574" s="22"/>
      <c r="E574" s="23"/>
      <c r="F574" s="19" t="str">
        <f aca="false">IF($A574="","",TEXT($A574,"YYYY-MM"))</f>
        <v/>
      </c>
      <c r="G574" s="19" t="str">
        <f aca="false">IF($A574="","",TEXT(YEAR($A574),"0000")&amp;"-W"&amp;TEXT(WEEKNUM($A574,2),"00"))</f>
        <v/>
      </c>
      <c r="H574" s="19" t="str">
        <f aca="false">IF($C574="","",IFERROR(INDEX(Categories!$B$2:$B$29,MATCH($C574,Categories!$A$2:$A$29,0)),""))</f>
        <v/>
      </c>
    </row>
    <row r="575" customFormat="false" ht="15" hidden="false" customHeight="false" outlineLevel="0" collapsed="false">
      <c r="A575" s="21"/>
      <c r="B575" s="22"/>
      <c r="C575" s="22"/>
      <c r="D575" s="22"/>
      <c r="E575" s="23"/>
      <c r="F575" s="19" t="str">
        <f aca="false">IF($A575="","",TEXT($A575,"YYYY-MM"))</f>
        <v/>
      </c>
      <c r="G575" s="19" t="str">
        <f aca="false">IF($A575="","",TEXT(YEAR($A575),"0000")&amp;"-W"&amp;TEXT(WEEKNUM($A575,2),"00"))</f>
        <v/>
      </c>
      <c r="H575" s="19" t="str">
        <f aca="false">IF($C575="","",IFERROR(INDEX(Categories!$B$2:$B$29,MATCH($C575,Categories!$A$2:$A$29,0)),""))</f>
        <v/>
      </c>
    </row>
    <row r="576" customFormat="false" ht="15" hidden="false" customHeight="false" outlineLevel="0" collapsed="false">
      <c r="A576" s="21"/>
      <c r="B576" s="22"/>
      <c r="C576" s="22"/>
      <c r="D576" s="22"/>
      <c r="E576" s="23"/>
      <c r="F576" s="19" t="str">
        <f aca="false">IF($A576="","",TEXT($A576,"YYYY-MM"))</f>
        <v/>
      </c>
      <c r="G576" s="19" t="str">
        <f aca="false">IF($A576="","",TEXT(YEAR($A576),"0000")&amp;"-W"&amp;TEXT(WEEKNUM($A576,2),"00"))</f>
        <v/>
      </c>
      <c r="H576" s="19" t="str">
        <f aca="false">IF($C576="","",IFERROR(INDEX(Categories!$B$2:$B$29,MATCH($C576,Categories!$A$2:$A$29,0)),""))</f>
        <v/>
      </c>
    </row>
    <row r="577" customFormat="false" ht="15" hidden="false" customHeight="false" outlineLevel="0" collapsed="false">
      <c r="A577" s="21"/>
      <c r="B577" s="22"/>
      <c r="C577" s="22"/>
      <c r="D577" s="22"/>
      <c r="E577" s="23"/>
      <c r="F577" s="19" t="str">
        <f aca="false">IF($A577="","",TEXT($A577,"YYYY-MM"))</f>
        <v/>
      </c>
      <c r="G577" s="19" t="str">
        <f aca="false">IF($A577="","",TEXT(YEAR($A577),"0000")&amp;"-W"&amp;TEXT(WEEKNUM($A577,2),"00"))</f>
        <v/>
      </c>
      <c r="H577" s="19" t="str">
        <f aca="false">IF($C577="","",IFERROR(INDEX(Categories!$B$2:$B$29,MATCH($C577,Categories!$A$2:$A$29,0)),""))</f>
        <v/>
      </c>
    </row>
    <row r="578" customFormat="false" ht="15" hidden="false" customHeight="false" outlineLevel="0" collapsed="false">
      <c r="A578" s="21"/>
      <c r="B578" s="22"/>
      <c r="C578" s="22"/>
      <c r="D578" s="22"/>
      <c r="E578" s="23"/>
      <c r="F578" s="19" t="str">
        <f aca="false">IF($A578="","",TEXT($A578,"YYYY-MM"))</f>
        <v/>
      </c>
      <c r="G578" s="19" t="str">
        <f aca="false">IF($A578="","",TEXT(YEAR($A578),"0000")&amp;"-W"&amp;TEXT(WEEKNUM($A578,2),"00"))</f>
        <v/>
      </c>
      <c r="H578" s="19" t="str">
        <f aca="false">IF($C578="","",IFERROR(INDEX(Categories!$B$2:$B$29,MATCH($C578,Categories!$A$2:$A$29,0)),""))</f>
        <v/>
      </c>
    </row>
    <row r="579" customFormat="false" ht="15" hidden="false" customHeight="false" outlineLevel="0" collapsed="false">
      <c r="A579" s="21"/>
      <c r="B579" s="22"/>
      <c r="C579" s="22"/>
      <c r="D579" s="22"/>
      <c r="E579" s="23"/>
      <c r="F579" s="19" t="str">
        <f aca="false">IF($A579="","",TEXT($A579,"YYYY-MM"))</f>
        <v/>
      </c>
      <c r="G579" s="19" t="str">
        <f aca="false">IF($A579="","",TEXT(YEAR($A579),"0000")&amp;"-W"&amp;TEXT(WEEKNUM($A579,2),"00"))</f>
        <v/>
      </c>
      <c r="H579" s="19" t="str">
        <f aca="false">IF($C579="","",IFERROR(INDEX(Categories!$B$2:$B$29,MATCH($C579,Categories!$A$2:$A$29,0)),""))</f>
        <v/>
      </c>
    </row>
    <row r="580" customFormat="false" ht="15" hidden="false" customHeight="false" outlineLevel="0" collapsed="false">
      <c r="A580" s="21"/>
      <c r="B580" s="22"/>
      <c r="C580" s="22"/>
      <c r="D580" s="22"/>
      <c r="E580" s="23"/>
      <c r="F580" s="19" t="str">
        <f aca="false">IF($A580="","",TEXT($A580,"YYYY-MM"))</f>
        <v/>
      </c>
      <c r="G580" s="19" t="str">
        <f aca="false">IF($A580="","",TEXT(YEAR($A580),"0000")&amp;"-W"&amp;TEXT(WEEKNUM($A580,2),"00"))</f>
        <v/>
      </c>
      <c r="H580" s="19" t="str">
        <f aca="false">IF($C580="","",IFERROR(INDEX(Categories!$B$2:$B$29,MATCH($C580,Categories!$A$2:$A$29,0)),""))</f>
        <v/>
      </c>
    </row>
    <row r="581" customFormat="false" ht="15" hidden="false" customHeight="false" outlineLevel="0" collapsed="false">
      <c r="A581" s="21"/>
      <c r="B581" s="22"/>
      <c r="C581" s="22"/>
      <c r="D581" s="22"/>
      <c r="E581" s="23"/>
      <c r="F581" s="19" t="str">
        <f aca="false">IF($A581="","",TEXT($A581,"YYYY-MM"))</f>
        <v/>
      </c>
      <c r="G581" s="19" t="str">
        <f aca="false">IF($A581="","",TEXT(YEAR($A581),"0000")&amp;"-W"&amp;TEXT(WEEKNUM($A581,2),"00"))</f>
        <v/>
      </c>
      <c r="H581" s="19" t="str">
        <f aca="false">IF($C581="","",IFERROR(INDEX(Categories!$B$2:$B$29,MATCH($C581,Categories!$A$2:$A$29,0)),""))</f>
        <v/>
      </c>
    </row>
    <row r="582" customFormat="false" ht="15" hidden="false" customHeight="false" outlineLevel="0" collapsed="false">
      <c r="A582" s="21"/>
      <c r="B582" s="22"/>
      <c r="C582" s="22"/>
      <c r="D582" s="22"/>
      <c r="E582" s="23"/>
      <c r="F582" s="19" t="str">
        <f aca="false">IF($A582="","",TEXT($A582,"YYYY-MM"))</f>
        <v/>
      </c>
      <c r="G582" s="19" t="str">
        <f aca="false">IF($A582="","",TEXT(YEAR($A582),"0000")&amp;"-W"&amp;TEXT(WEEKNUM($A582,2),"00"))</f>
        <v/>
      </c>
      <c r="H582" s="19" t="str">
        <f aca="false">IF($C582="","",IFERROR(INDEX(Categories!$B$2:$B$29,MATCH($C582,Categories!$A$2:$A$29,0)),""))</f>
        <v/>
      </c>
    </row>
    <row r="583" customFormat="false" ht="15" hidden="false" customHeight="false" outlineLevel="0" collapsed="false">
      <c r="A583" s="21"/>
      <c r="B583" s="22"/>
      <c r="C583" s="22"/>
      <c r="D583" s="22"/>
      <c r="E583" s="23"/>
      <c r="F583" s="19" t="str">
        <f aca="false">IF($A583="","",TEXT($A583,"YYYY-MM"))</f>
        <v/>
      </c>
      <c r="G583" s="19" t="str">
        <f aca="false">IF($A583="","",TEXT(YEAR($A583),"0000")&amp;"-W"&amp;TEXT(WEEKNUM($A583,2),"00"))</f>
        <v/>
      </c>
      <c r="H583" s="19" t="str">
        <f aca="false">IF($C583="","",IFERROR(INDEX(Categories!$B$2:$B$29,MATCH($C583,Categories!$A$2:$A$29,0)),""))</f>
        <v/>
      </c>
    </row>
    <row r="584" customFormat="false" ht="15" hidden="false" customHeight="false" outlineLevel="0" collapsed="false">
      <c r="A584" s="21"/>
      <c r="B584" s="22"/>
      <c r="C584" s="22"/>
      <c r="D584" s="22"/>
      <c r="E584" s="23"/>
      <c r="F584" s="19" t="str">
        <f aca="false">IF($A584="","",TEXT($A584,"YYYY-MM"))</f>
        <v/>
      </c>
      <c r="G584" s="19" t="str">
        <f aca="false">IF($A584="","",TEXT(YEAR($A584),"0000")&amp;"-W"&amp;TEXT(WEEKNUM($A584,2),"00"))</f>
        <v/>
      </c>
      <c r="H584" s="19" t="str">
        <f aca="false">IF($C584="","",IFERROR(INDEX(Categories!$B$2:$B$29,MATCH($C584,Categories!$A$2:$A$29,0)),""))</f>
        <v/>
      </c>
    </row>
    <row r="585" customFormat="false" ht="15" hidden="false" customHeight="false" outlineLevel="0" collapsed="false">
      <c r="A585" s="21"/>
      <c r="B585" s="22"/>
      <c r="C585" s="22"/>
      <c r="D585" s="22"/>
      <c r="E585" s="23"/>
      <c r="F585" s="19" t="str">
        <f aca="false">IF($A585="","",TEXT($A585,"YYYY-MM"))</f>
        <v/>
      </c>
      <c r="G585" s="19" t="str">
        <f aca="false">IF($A585="","",TEXT(YEAR($A585),"0000")&amp;"-W"&amp;TEXT(WEEKNUM($A585,2),"00"))</f>
        <v/>
      </c>
      <c r="H585" s="19" t="str">
        <f aca="false">IF($C585="","",IFERROR(INDEX(Categories!$B$2:$B$29,MATCH($C585,Categories!$A$2:$A$29,0)),""))</f>
        <v/>
      </c>
    </row>
    <row r="586" customFormat="false" ht="15" hidden="false" customHeight="false" outlineLevel="0" collapsed="false">
      <c r="A586" s="21"/>
      <c r="B586" s="22"/>
      <c r="C586" s="22"/>
      <c r="D586" s="22"/>
      <c r="E586" s="23"/>
      <c r="F586" s="19" t="str">
        <f aca="false">IF($A586="","",TEXT($A586,"YYYY-MM"))</f>
        <v/>
      </c>
      <c r="G586" s="19" t="str">
        <f aca="false">IF($A586="","",TEXT(YEAR($A586),"0000")&amp;"-W"&amp;TEXT(WEEKNUM($A586,2),"00"))</f>
        <v/>
      </c>
      <c r="H586" s="19" t="str">
        <f aca="false">IF($C586="","",IFERROR(INDEX(Categories!$B$2:$B$29,MATCH($C586,Categories!$A$2:$A$29,0)),""))</f>
        <v/>
      </c>
    </row>
    <row r="587" customFormat="false" ht="15" hidden="false" customHeight="false" outlineLevel="0" collapsed="false">
      <c r="A587" s="21"/>
      <c r="B587" s="22"/>
      <c r="C587" s="22"/>
      <c r="D587" s="22"/>
      <c r="E587" s="23"/>
      <c r="F587" s="19" t="str">
        <f aca="false">IF($A587="","",TEXT($A587,"YYYY-MM"))</f>
        <v/>
      </c>
      <c r="G587" s="19" t="str">
        <f aca="false">IF($A587="","",TEXT(YEAR($A587),"0000")&amp;"-W"&amp;TEXT(WEEKNUM($A587,2),"00"))</f>
        <v/>
      </c>
      <c r="H587" s="19" t="str">
        <f aca="false">IF($C587="","",IFERROR(INDEX(Categories!$B$2:$B$29,MATCH($C587,Categories!$A$2:$A$29,0)),""))</f>
        <v/>
      </c>
    </row>
    <row r="588" customFormat="false" ht="15" hidden="false" customHeight="false" outlineLevel="0" collapsed="false">
      <c r="A588" s="21"/>
      <c r="B588" s="22"/>
      <c r="C588" s="22"/>
      <c r="D588" s="22"/>
      <c r="E588" s="23"/>
      <c r="F588" s="19" t="str">
        <f aca="false">IF($A588="","",TEXT($A588,"YYYY-MM"))</f>
        <v/>
      </c>
      <c r="G588" s="19" t="str">
        <f aca="false">IF($A588="","",TEXT(YEAR($A588),"0000")&amp;"-W"&amp;TEXT(WEEKNUM($A588,2),"00"))</f>
        <v/>
      </c>
      <c r="H588" s="19" t="str">
        <f aca="false">IF($C588="","",IFERROR(INDEX(Categories!$B$2:$B$29,MATCH($C588,Categories!$A$2:$A$29,0)),""))</f>
        <v/>
      </c>
    </row>
    <row r="589" customFormat="false" ht="15" hidden="false" customHeight="false" outlineLevel="0" collapsed="false">
      <c r="A589" s="21"/>
      <c r="B589" s="22"/>
      <c r="C589" s="22"/>
      <c r="D589" s="22"/>
      <c r="E589" s="23"/>
      <c r="F589" s="19" t="str">
        <f aca="false">IF($A589="","",TEXT($A589,"YYYY-MM"))</f>
        <v/>
      </c>
      <c r="G589" s="19" t="str">
        <f aca="false">IF($A589="","",TEXT(YEAR($A589),"0000")&amp;"-W"&amp;TEXT(WEEKNUM($A589,2),"00"))</f>
        <v/>
      </c>
      <c r="H589" s="19" t="str">
        <f aca="false">IF($C589="","",IFERROR(INDEX(Categories!$B$2:$B$29,MATCH($C589,Categories!$A$2:$A$29,0)),""))</f>
        <v/>
      </c>
    </row>
    <row r="590" customFormat="false" ht="15" hidden="false" customHeight="false" outlineLevel="0" collapsed="false">
      <c r="A590" s="21"/>
      <c r="B590" s="22"/>
      <c r="C590" s="22"/>
      <c r="D590" s="22"/>
      <c r="E590" s="23"/>
      <c r="F590" s="19" t="str">
        <f aca="false">IF($A590="","",TEXT($A590,"YYYY-MM"))</f>
        <v/>
      </c>
      <c r="G590" s="19" t="str">
        <f aca="false">IF($A590="","",TEXT(YEAR($A590),"0000")&amp;"-W"&amp;TEXT(WEEKNUM($A590,2),"00"))</f>
        <v/>
      </c>
      <c r="H590" s="19" t="str">
        <f aca="false">IF($C590="","",IFERROR(INDEX(Categories!$B$2:$B$29,MATCH($C590,Categories!$A$2:$A$29,0)),""))</f>
        <v/>
      </c>
    </row>
    <row r="591" customFormat="false" ht="15" hidden="false" customHeight="false" outlineLevel="0" collapsed="false">
      <c r="A591" s="21"/>
      <c r="B591" s="22"/>
      <c r="C591" s="22"/>
      <c r="D591" s="22"/>
      <c r="E591" s="23"/>
      <c r="F591" s="19" t="str">
        <f aca="false">IF($A591="","",TEXT($A591,"YYYY-MM"))</f>
        <v/>
      </c>
      <c r="G591" s="19" t="str">
        <f aca="false">IF($A591="","",TEXT(YEAR($A591),"0000")&amp;"-W"&amp;TEXT(WEEKNUM($A591,2),"00"))</f>
        <v/>
      </c>
      <c r="H591" s="19" t="str">
        <f aca="false">IF($C591="","",IFERROR(INDEX(Categories!$B$2:$B$29,MATCH($C591,Categories!$A$2:$A$29,0)),""))</f>
        <v/>
      </c>
    </row>
    <row r="592" customFormat="false" ht="15" hidden="false" customHeight="false" outlineLevel="0" collapsed="false">
      <c r="A592" s="21"/>
      <c r="B592" s="22"/>
      <c r="C592" s="22"/>
      <c r="D592" s="22"/>
      <c r="E592" s="23"/>
      <c r="F592" s="19" t="str">
        <f aca="false">IF($A592="","",TEXT($A592,"YYYY-MM"))</f>
        <v/>
      </c>
      <c r="G592" s="19" t="str">
        <f aca="false">IF($A592="","",TEXT(YEAR($A592),"0000")&amp;"-W"&amp;TEXT(WEEKNUM($A592,2),"00"))</f>
        <v/>
      </c>
      <c r="H592" s="19" t="str">
        <f aca="false">IF($C592="","",IFERROR(INDEX(Categories!$B$2:$B$29,MATCH($C592,Categories!$A$2:$A$29,0)),""))</f>
        <v/>
      </c>
    </row>
    <row r="593" customFormat="false" ht="15" hidden="false" customHeight="false" outlineLevel="0" collapsed="false">
      <c r="A593" s="21"/>
      <c r="B593" s="22"/>
      <c r="C593" s="22"/>
      <c r="D593" s="22"/>
      <c r="E593" s="23"/>
      <c r="F593" s="19" t="str">
        <f aca="false">IF($A593="","",TEXT($A593,"YYYY-MM"))</f>
        <v/>
      </c>
      <c r="G593" s="19" t="str">
        <f aca="false">IF($A593="","",TEXT(YEAR($A593),"0000")&amp;"-W"&amp;TEXT(WEEKNUM($A593,2),"00"))</f>
        <v/>
      </c>
      <c r="H593" s="19" t="str">
        <f aca="false">IF($C593="","",IFERROR(INDEX(Categories!$B$2:$B$29,MATCH($C593,Categories!$A$2:$A$29,0)),""))</f>
        <v/>
      </c>
    </row>
    <row r="594" customFormat="false" ht="15" hidden="false" customHeight="false" outlineLevel="0" collapsed="false">
      <c r="A594" s="21"/>
      <c r="B594" s="22"/>
      <c r="C594" s="22"/>
      <c r="D594" s="22"/>
      <c r="E594" s="23"/>
      <c r="F594" s="19" t="str">
        <f aca="false">IF($A594="","",TEXT($A594,"YYYY-MM"))</f>
        <v/>
      </c>
      <c r="G594" s="19" t="str">
        <f aca="false">IF($A594="","",TEXT(YEAR($A594),"0000")&amp;"-W"&amp;TEXT(WEEKNUM($A594,2),"00"))</f>
        <v/>
      </c>
      <c r="H594" s="19" t="str">
        <f aca="false">IF($C594="","",IFERROR(INDEX(Categories!$B$2:$B$29,MATCH($C594,Categories!$A$2:$A$29,0)),""))</f>
        <v/>
      </c>
    </row>
    <row r="595" customFormat="false" ht="15" hidden="false" customHeight="false" outlineLevel="0" collapsed="false">
      <c r="A595" s="21"/>
      <c r="B595" s="22"/>
      <c r="C595" s="22"/>
      <c r="D595" s="22"/>
      <c r="E595" s="23"/>
      <c r="F595" s="19" t="str">
        <f aca="false">IF($A595="","",TEXT($A595,"YYYY-MM"))</f>
        <v/>
      </c>
      <c r="G595" s="19" t="str">
        <f aca="false">IF($A595="","",TEXT(YEAR($A595),"0000")&amp;"-W"&amp;TEXT(WEEKNUM($A595,2),"00"))</f>
        <v/>
      </c>
      <c r="H595" s="19" t="str">
        <f aca="false">IF($C595="","",IFERROR(INDEX(Categories!$B$2:$B$29,MATCH($C595,Categories!$A$2:$A$29,0)),""))</f>
        <v/>
      </c>
    </row>
    <row r="596" customFormat="false" ht="15" hidden="false" customHeight="false" outlineLevel="0" collapsed="false">
      <c r="A596" s="21"/>
      <c r="B596" s="22"/>
      <c r="C596" s="22"/>
      <c r="D596" s="22"/>
      <c r="E596" s="23"/>
      <c r="F596" s="19" t="str">
        <f aca="false">IF($A596="","",TEXT($A596,"YYYY-MM"))</f>
        <v/>
      </c>
      <c r="G596" s="19" t="str">
        <f aca="false">IF($A596="","",TEXT(YEAR($A596),"0000")&amp;"-W"&amp;TEXT(WEEKNUM($A596,2),"00"))</f>
        <v/>
      </c>
      <c r="H596" s="19" t="str">
        <f aca="false">IF($C596="","",IFERROR(INDEX(Categories!$B$2:$B$29,MATCH($C596,Categories!$A$2:$A$29,0)),""))</f>
        <v/>
      </c>
    </row>
    <row r="597" customFormat="false" ht="15" hidden="false" customHeight="false" outlineLevel="0" collapsed="false">
      <c r="A597" s="21"/>
      <c r="B597" s="22"/>
      <c r="C597" s="22"/>
      <c r="D597" s="22"/>
      <c r="E597" s="23"/>
      <c r="F597" s="19" t="str">
        <f aca="false">IF($A597="","",TEXT($A597,"YYYY-MM"))</f>
        <v/>
      </c>
      <c r="G597" s="19" t="str">
        <f aca="false">IF($A597="","",TEXT(YEAR($A597),"0000")&amp;"-W"&amp;TEXT(WEEKNUM($A597,2),"00"))</f>
        <v/>
      </c>
      <c r="H597" s="19" t="str">
        <f aca="false">IF($C597="","",IFERROR(INDEX(Categories!$B$2:$B$29,MATCH($C597,Categories!$A$2:$A$29,0)),""))</f>
        <v/>
      </c>
    </row>
    <row r="598" customFormat="false" ht="15" hidden="false" customHeight="false" outlineLevel="0" collapsed="false">
      <c r="A598" s="21"/>
      <c r="B598" s="22"/>
      <c r="C598" s="22"/>
      <c r="D598" s="22"/>
      <c r="E598" s="23"/>
      <c r="F598" s="19" t="str">
        <f aca="false">IF($A598="","",TEXT($A598,"YYYY-MM"))</f>
        <v/>
      </c>
      <c r="G598" s="19" t="str">
        <f aca="false">IF($A598="","",TEXT(YEAR($A598),"0000")&amp;"-W"&amp;TEXT(WEEKNUM($A598,2),"00"))</f>
        <v/>
      </c>
      <c r="H598" s="19" t="str">
        <f aca="false">IF($C598="","",IFERROR(INDEX(Categories!$B$2:$B$29,MATCH($C598,Categories!$A$2:$A$29,0)),""))</f>
        <v/>
      </c>
    </row>
    <row r="599" customFormat="false" ht="15" hidden="false" customHeight="false" outlineLevel="0" collapsed="false">
      <c r="A599" s="21"/>
      <c r="B599" s="22"/>
      <c r="C599" s="22"/>
      <c r="D599" s="22"/>
      <c r="E599" s="23"/>
      <c r="F599" s="19" t="str">
        <f aca="false">IF($A599="","",TEXT($A599,"YYYY-MM"))</f>
        <v/>
      </c>
      <c r="G599" s="19" t="str">
        <f aca="false">IF($A599="","",TEXT(YEAR($A599),"0000")&amp;"-W"&amp;TEXT(WEEKNUM($A599,2),"00"))</f>
        <v/>
      </c>
      <c r="H599" s="19" t="str">
        <f aca="false">IF($C599="","",IFERROR(INDEX(Categories!$B$2:$B$29,MATCH($C599,Categories!$A$2:$A$29,0)),""))</f>
        <v/>
      </c>
    </row>
    <row r="600" customFormat="false" ht="15" hidden="false" customHeight="false" outlineLevel="0" collapsed="false">
      <c r="A600" s="21"/>
      <c r="B600" s="22"/>
      <c r="C600" s="22"/>
      <c r="D600" s="22"/>
      <c r="E600" s="23"/>
      <c r="F600" s="19" t="str">
        <f aca="false">IF($A600="","",TEXT($A600,"YYYY-MM"))</f>
        <v/>
      </c>
      <c r="G600" s="19" t="str">
        <f aca="false">IF($A600="","",TEXT(YEAR($A600),"0000")&amp;"-W"&amp;TEXT(WEEKNUM($A600,2),"00"))</f>
        <v/>
      </c>
      <c r="H600" s="19" t="str">
        <f aca="false">IF($C600="","",IFERROR(INDEX(Categories!$B$2:$B$29,MATCH($C600,Categories!$A$2:$A$29,0)),""))</f>
        <v/>
      </c>
    </row>
    <row r="601" customFormat="false" ht="15" hidden="false" customHeight="false" outlineLevel="0" collapsed="false">
      <c r="A601" s="21"/>
      <c r="B601" s="22"/>
      <c r="C601" s="22"/>
      <c r="D601" s="22"/>
      <c r="E601" s="23"/>
      <c r="F601" s="19" t="str">
        <f aca="false">IF($A601="","",TEXT($A601,"YYYY-MM"))</f>
        <v/>
      </c>
      <c r="G601" s="19" t="str">
        <f aca="false">IF($A601="","",TEXT(YEAR($A601),"0000")&amp;"-W"&amp;TEXT(WEEKNUM($A601,2),"00"))</f>
        <v/>
      </c>
      <c r="H601" s="19" t="str">
        <f aca="false">IF($C601="","",IFERROR(INDEX(Categories!$B$2:$B$29,MATCH($C601,Categories!$A$2:$A$29,0)),""))</f>
        <v/>
      </c>
    </row>
    <row r="602" customFormat="false" ht="15" hidden="false" customHeight="false" outlineLevel="0" collapsed="false">
      <c r="A602" s="21"/>
      <c r="B602" s="22"/>
      <c r="C602" s="22"/>
      <c r="D602" s="22"/>
      <c r="E602" s="23"/>
      <c r="F602" s="19" t="str">
        <f aca="false">IF($A602="","",TEXT($A602,"YYYY-MM"))</f>
        <v/>
      </c>
      <c r="G602" s="19" t="str">
        <f aca="false">IF($A602="","",TEXT(YEAR($A602),"0000")&amp;"-W"&amp;TEXT(WEEKNUM($A602,2),"00"))</f>
        <v/>
      </c>
      <c r="H602" s="19" t="str">
        <f aca="false">IF($C602="","",IFERROR(INDEX(Categories!$B$2:$B$29,MATCH($C602,Categories!$A$2:$A$29,0)),""))</f>
        <v/>
      </c>
    </row>
  </sheetData>
  <conditionalFormatting sqref="D3:D602">
    <cfRule type="cellIs" priority="2" operator="equal" aboveAverage="0" equalAverage="0" bottom="0" percent="0" rank="0" text="" dxfId="0">
      <formula>"Income"</formula>
    </cfRule>
    <cfRule type="cellIs" priority="3" operator="equal" aboveAverage="0" equalAverage="0" bottom="0" percent="0" rank="0" text="" dxfId="1">
      <formula>"Expense"</formula>
    </cfRule>
  </conditionalFormatting>
  <dataValidations count="2">
    <dataValidation allowBlank="true" errorStyle="stop" operator="between" showDropDown="false" showErrorMessage="false" showInputMessage="false" sqref="C3:C602" type="list">
      <formula1>Categories!$A$2:$A$29</formula1>
      <formula2>0</formula2>
    </dataValidation>
    <dataValidation allowBlank="true" errorStyle="stop" operator="between" showDropDown="false" showErrorMessage="false" showInputMessage="false" sqref="D3:D602" type="list">
      <formula1>Transactions!$J$2:$J$3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4"/>
    <col collapsed="false" customWidth="true" hidden="false" outlineLevel="0" max="5" min="5" style="0" width="12"/>
  </cols>
  <sheetData>
    <row r="1" customFormat="false" ht="22.05" hidden="false" customHeight="false" outlineLevel="0" collapsed="false">
      <c r="A1" s="24" t="s">
        <v>65</v>
      </c>
    </row>
    <row r="2" customFormat="false" ht="15" hidden="false" customHeight="false" outlineLevel="0" collapsed="false">
      <c r="A2" s="25" t="s">
        <v>60</v>
      </c>
      <c r="B2" s="26" t="s">
        <v>66</v>
      </c>
      <c r="C2" s="20" t="s">
        <v>67</v>
      </c>
    </row>
    <row r="4" customFormat="false" ht="15" hidden="false" customHeight="false" outlineLevel="0" collapsed="false">
      <c r="A4" s="15" t="s">
        <v>68</v>
      </c>
    </row>
    <row r="5" customFormat="false" ht="21.75" hidden="false" customHeight="true" outlineLevel="0" collapsed="false">
      <c r="A5" s="8" t="s">
        <v>15</v>
      </c>
      <c r="B5" s="27" t="s">
        <v>69</v>
      </c>
      <c r="C5" s="27" t="s">
        <v>70</v>
      </c>
      <c r="D5" s="27" t="s">
        <v>71</v>
      </c>
      <c r="E5" s="27" t="s">
        <v>72</v>
      </c>
    </row>
    <row r="6" customFormat="false" ht="15" hidden="false" customHeight="false" outlineLevel="0" collapsed="false">
      <c r="A6" s="28" t="s">
        <v>33</v>
      </c>
      <c r="B6" s="29"/>
      <c r="C6" s="30" t="n">
        <f aca="false">SUMIFS(Transactions!$E$3:$E$602,Transactions!$F$3:$F$602,$B$2,Transactions!$C$3:$C$602,$A6,Transactions!$D$3:$D$602,"Expense")</f>
        <v>0</v>
      </c>
      <c r="D6" s="30" t="n">
        <f aca="false">$B6-$C6</f>
        <v>0</v>
      </c>
      <c r="E6" s="31" t="str">
        <f aca="false">IFERROR($C6/$B6,"")</f>
        <v/>
      </c>
    </row>
    <row r="7" customFormat="false" ht="15" hidden="false" customHeight="false" outlineLevel="0" collapsed="false">
      <c r="A7" s="28" t="s">
        <v>34</v>
      </c>
      <c r="B7" s="29"/>
      <c r="C7" s="30" t="n">
        <f aca="false">SUMIFS(Transactions!$E$3:$E$602,Transactions!$F$3:$F$602,$B$2,Transactions!$C$3:$C$602,$A7,Transactions!$D$3:$D$602,"Expense")</f>
        <v>0</v>
      </c>
      <c r="D7" s="30" t="n">
        <f aca="false">$B7-$C7</f>
        <v>0</v>
      </c>
      <c r="E7" s="31" t="str">
        <f aca="false">IFERROR($C7/$B7,"")</f>
        <v/>
      </c>
    </row>
    <row r="8" customFormat="false" ht="15" hidden="false" customHeight="false" outlineLevel="0" collapsed="false">
      <c r="A8" s="28" t="s">
        <v>35</v>
      </c>
      <c r="B8" s="29"/>
      <c r="C8" s="30" t="n">
        <f aca="false">SUMIFS(Transactions!$E$3:$E$602,Transactions!$F$3:$F$602,$B$2,Transactions!$C$3:$C$602,$A8,Transactions!$D$3:$D$602,"Expense")</f>
        <v>0</v>
      </c>
      <c r="D8" s="30" t="n">
        <f aca="false">$B8-$C8</f>
        <v>0</v>
      </c>
      <c r="E8" s="31" t="str">
        <f aca="false">IFERROR($C8/$B8,"")</f>
        <v/>
      </c>
    </row>
    <row r="9" customFormat="false" ht="15" hidden="false" customHeight="false" outlineLevel="0" collapsed="false">
      <c r="A9" s="28" t="s">
        <v>36</v>
      </c>
      <c r="B9" s="29"/>
      <c r="C9" s="30" t="n">
        <f aca="false">SUMIFS(Transactions!$E$3:$E$602,Transactions!$F$3:$F$602,$B$2,Transactions!$C$3:$C$602,$A9,Transactions!$D$3:$D$602,"Expense")</f>
        <v>0</v>
      </c>
      <c r="D9" s="30" t="n">
        <f aca="false">$B9-$C9</f>
        <v>0</v>
      </c>
      <c r="E9" s="31" t="str">
        <f aca="false">IFERROR($C9/$B9,"")</f>
        <v/>
      </c>
    </row>
    <row r="10" customFormat="false" ht="15" hidden="false" customHeight="false" outlineLevel="0" collapsed="false">
      <c r="A10" s="28" t="s">
        <v>37</v>
      </c>
      <c r="B10" s="29"/>
      <c r="C10" s="30" t="n">
        <f aca="false">SUMIFS(Transactions!$E$3:$E$602,Transactions!$F$3:$F$602,$B$2,Transactions!$C$3:$C$602,$A10,Transactions!$D$3:$D$602,"Expense")</f>
        <v>0</v>
      </c>
      <c r="D10" s="30" t="n">
        <f aca="false">$B10-$C10</f>
        <v>0</v>
      </c>
      <c r="E10" s="31" t="str">
        <f aca="false">IFERROR($C10/$B10,"")</f>
        <v/>
      </c>
    </row>
    <row r="11" customFormat="false" ht="15" hidden="false" customHeight="false" outlineLevel="0" collapsed="false">
      <c r="A11" s="28" t="s">
        <v>38</v>
      </c>
      <c r="B11" s="29"/>
      <c r="C11" s="30" t="n">
        <f aca="false">SUMIFS(Transactions!$E$3:$E$602,Transactions!$F$3:$F$602,$B$2,Transactions!$C$3:$C$602,$A11,Transactions!$D$3:$D$602,"Expense")</f>
        <v>0</v>
      </c>
      <c r="D11" s="30" t="n">
        <f aca="false">$B11-$C11</f>
        <v>0</v>
      </c>
      <c r="E11" s="31" t="str">
        <f aca="false">IFERROR($C11/$B11,"")</f>
        <v/>
      </c>
    </row>
    <row r="12" customFormat="false" ht="15" hidden="false" customHeight="false" outlineLevel="0" collapsed="false">
      <c r="A12" s="28" t="s">
        <v>39</v>
      </c>
      <c r="B12" s="29"/>
      <c r="C12" s="30" t="n">
        <f aca="false">SUMIFS(Transactions!$E$3:$E$602,Transactions!$F$3:$F$602,$B$2,Transactions!$C$3:$C$602,$A12,Transactions!$D$3:$D$602,"Expense")</f>
        <v>0</v>
      </c>
      <c r="D12" s="30" t="n">
        <f aca="false">$B12-$C12</f>
        <v>0</v>
      </c>
      <c r="E12" s="31" t="str">
        <f aca="false">IFERROR($C12/$B12,"")</f>
        <v/>
      </c>
    </row>
    <row r="13" customFormat="false" ht="15" hidden="false" customHeight="false" outlineLevel="0" collapsed="false">
      <c r="A13" s="28" t="s">
        <v>40</v>
      </c>
      <c r="B13" s="29"/>
      <c r="C13" s="30" t="n">
        <f aca="false">SUMIFS(Transactions!$E$3:$E$602,Transactions!$F$3:$F$602,$B$2,Transactions!$C$3:$C$602,$A13,Transactions!$D$3:$D$602,"Expense")</f>
        <v>0</v>
      </c>
      <c r="D13" s="30" t="n">
        <f aca="false">$B13-$C13</f>
        <v>0</v>
      </c>
      <c r="E13" s="31" t="str">
        <f aca="false">IFERROR($C13/$B13,"")</f>
        <v/>
      </c>
    </row>
    <row r="14" customFormat="false" ht="15" hidden="false" customHeight="false" outlineLevel="0" collapsed="false">
      <c r="A14" s="28" t="s">
        <v>41</v>
      </c>
      <c r="B14" s="29"/>
      <c r="C14" s="30" t="n">
        <f aca="false">SUMIFS(Transactions!$E$3:$E$602,Transactions!$F$3:$F$602,$B$2,Transactions!$C$3:$C$602,$A14,Transactions!$D$3:$D$602,"Expense")</f>
        <v>0</v>
      </c>
      <c r="D14" s="30" t="n">
        <f aca="false">$B14-$C14</f>
        <v>0</v>
      </c>
      <c r="E14" s="31" t="str">
        <f aca="false">IFERROR($C14/$B14,"")</f>
        <v/>
      </c>
    </row>
    <row r="15" customFormat="false" ht="15" hidden="false" customHeight="false" outlineLevel="0" collapsed="false">
      <c r="A15" s="28" t="s">
        <v>42</v>
      </c>
      <c r="B15" s="29"/>
      <c r="C15" s="30" t="n">
        <f aca="false">SUMIFS(Transactions!$E$3:$E$602,Transactions!$F$3:$F$602,$B$2,Transactions!$C$3:$C$602,$A15,Transactions!$D$3:$D$602,"Expense")</f>
        <v>0</v>
      </c>
      <c r="D15" s="30" t="n">
        <f aca="false">$B15-$C15</f>
        <v>0</v>
      </c>
      <c r="E15" s="31" t="str">
        <f aca="false">IFERROR($C15/$B15,"")</f>
        <v/>
      </c>
    </row>
    <row r="16" customFormat="false" ht="15" hidden="false" customHeight="false" outlineLevel="0" collapsed="false">
      <c r="A16" s="28" t="s">
        <v>43</v>
      </c>
      <c r="B16" s="29"/>
      <c r="C16" s="30" t="n">
        <f aca="false">SUMIFS(Transactions!$E$3:$E$602,Transactions!$F$3:$F$602,$B$2,Transactions!$C$3:$C$602,$A16,Transactions!$D$3:$D$602,"Expense")</f>
        <v>4.4</v>
      </c>
      <c r="D16" s="30" t="n">
        <f aca="false">$B16-$C16</f>
        <v>-4.4</v>
      </c>
      <c r="E16" s="31" t="str">
        <f aca="false">IFERROR($C16/$B16,"")</f>
        <v/>
      </c>
    </row>
    <row r="17" customFormat="false" ht="15" hidden="false" customHeight="false" outlineLevel="0" collapsed="false">
      <c r="A17" s="28" t="s">
        <v>44</v>
      </c>
      <c r="B17" s="29"/>
      <c r="C17" s="30" t="n">
        <f aca="false">SUMIFS(Transactions!$E$3:$E$602,Transactions!$F$3:$F$602,$B$2,Transactions!$C$3:$C$602,$A17,Transactions!$D$3:$D$602,"Expense")</f>
        <v>0</v>
      </c>
      <c r="D17" s="30" t="n">
        <f aca="false">$B17-$C17</f>
        <v>0</v>
      </c>
      <c r="E17" s="31" t="str">
        <f aca="false">IFERROR($C17/$B17,"")</f>
        <v/>
      </c>
    </row>
    <row r="18" customFormat="false" ht="15" hidden="false" customHeight="false" outlineLevel="0" collapsed="false">
      <c r="A18" s="28" t="s">
        <v>45</v>
      </c>
      <c r="B18" s="29"/>
      <c r="C18" s="30" t="n">
        <f aca="false">SUMIFS(Transactions!$E$3:$E$602,Transactions!$F$3:$F$602,$B$2,Transactions!$C$3:$C$602,$A18,Transactions!$D$3:$D$602,"Expense")</f>
        <v>0</v>
      </c>
      <c r="D18" s="30" t="n">
        <f aca="false">$B18-$C18</f>
        <v>0</v>
      </c>
      <c r="E18" s="31" t="str">
        <f aca="false">IFERROR($C18/$B18,"")</f>
        <v/>
      </c>
    </row>
    <row r="19" customFormat="false" ht="15" hidden="false" customHeight="false" outlineLevel="0" collapsed="false">
      <c r="A19" s="28" t="s">
        <v>46</v>
      </c>
      <c r="B19" s="29"/>
      <c r="C19" s="30" t="n">
        <f aca="false">SUMIFS(Transactions!$E$3:$E$602,Transactions!$F$3:$F$602,$B$2,Transactions!$C$3:$C$602,$A19,Transactions!$D$3:$D$602,"Expense")</f>
        <v>0</v>
      </c>
      <c r="D19" s="30" t="n">
        <f aca="false">$B19-$C19</f>
        <v>0</v>
      </c>
      <c r="E19" s="31" t="str">
        <f aca="false">IFERROR($C19/$B19,"")</f>
        <v/>
      </c>
    </row>
    <row r="20" customFormat="false" ht="15" hidden="false" customHeight="false" outlineLevel="0" collapsed="false">
      <c r="A20" s="28" t="s">
        <v>47</v>
      </c>
      <c r="B20" s="29"/>
      <c r="C20" s="30" t="n">
        <f aca="false">SUMIFS(Transactions!$E$3:$E$602,Transactions!$F$3:$F$602,$B$2,Transactions!$C$3:$C$602,$A20,Transactions!$D$3:$D$602,"Expense")</f>
        <v>0</v>
      </c>
      <c r="D20" s="30" t="n">
        <f aca="false">$B20-$C20</f>
        <v>0</v>
      </c>
      <c r="E20" s="31" t="str">
        <f aca="false">IFERROR($C20/$B20,"")</f>
        <v/>
      </c>
    </row>
    <row r="21" customFormat="false" ht="15" hidden="false" customHeight="false" outlineLevel="0" collapsed="false">
      <c r="A21" s="28" t="s">
        <v>48</v>
      </c>
      <c r="B21" s="29"/>
      <c r="C21" s="30" t="n">
        <f aca="false">SUMIFS(Transactions!$E$3:$E$602,Transactions!$F$3:$F$602,$B$2,Transactions!$C$3:$C$602,$A21,Transactions!$D$3:$D$602,"Expense")</f>
        <v>0</v>
      </c>
      <c r="D21" s="30" t="n">
        <f aca="false">$B21-$C21</f>
        <v>0</v>
      </c>
      <c r="E21" s="31" t="str">
        <f aca="false">IFERROR($C21/$B21,"")</f>
        <v/>
      </c>
    </row>
    <row r="22" customFormat="false" ht="15" hidden="false" customHeight="false" outlineLevel="0" collapsed="false">
      <c r="A22" s="28" t="s">
        <v>49</v>
      </c>
      <c r="B22" s="29"/>
      <c r="C22" s="30" t="n">
        <f aca="false">SUMIFS(Transactions!$E$3:$E$602,Transactions!$F$3:$F$602,$B$2,Transactions!$C$3:$C$602,$A22,Transactions!$D$3:$D$602,"Expense")</f>
        <v>0</v>
      </c>
      <c r="D22" s="30" t="n">
        <f aca="false">$B22-$C22</f>
        <v>0</v>
      </c>
      <c r="E22" s="31" t="str">
        <f aca="false">IFERROR($C22/$B22,"")</f>
        <v/>
      </c>
    </row>
    <row r="23" customFormat="false" ht="15" hidden="false" customHeight="false" outlineLevel="0" collapsed="false">
      <c r="A23" s="28" t="s">
        <v>50</v>
      </c>
      <c r="B23" s="29"/>
      <c r="C23" s="30" t="n">
        <f aca="false">SUMIFS(Transactions!$E$3:$E$602,Transactions!$F$3:$F$602,$B$2,Transactions!$C$3:$C$602,$A23,Transactions!$D$3:$D$602,"Expense")</f>
        <v>0</v>
      </c>
      <c r="D23" s="30" t="n">
        <f aca="false">$B23-$C23</f>
        <v>0</v>
      </c>
      <c r="E23" s="31" t="str">
        <f aca="false">IFERROR($C23/$B23,"")</f>
        <v/>
      </c>
    </row>
    <row r="24" customFormat="false" ht="15" hidden="false" customHeight="false" outlineLevel="0" collapsed="false">
      <c r="A24" s="28" t="s">
        <v>51</v>
      </c>
      <c r="B24" s="29"/>
      <c r="C24" s="30" t="n">
        <f aca="false">SUMIFS(Transactions!$E$3:$E$602,Transactions!$F$3:$F$602,$B$2,Transactions!$C$3:$C$602,$A24,Transactions!$D$3:$D$602,"Expense")</f>
        <v>0</v>
      </c>
      <c r="D24" s="30" t="n">
        <f aca="false">$B24-$C24</f>
        <v>0</v>
      </c>
      <c r="E24" s="31" t="str">
        <f aca="false">IFERROR($C24/$B24,"")</f>
        <v/>
      </c>
    </row>
    <row r="25" customFormat="false" ht="15" hidden="false" customHeight="false" outlineLevel="0" collapsed="false">
      <c r="A25" s="28" t="s">
        <v>30</v>
      </c>
      <c r="B25" s="29"/>
      <c r="C25" s="30" t="n">
        <f aca="false">SUMIFS(Transactions!$E$3:$E$602,Transactions!$F$3:$F$602,$B$2,Transactions!$C$3:$C$602,$A25,Transactions!$D$3:$D$602,"Expense")</f>
        <v>0</v>
      </c>
      <c r="D25" s="30" t="n">
        <f aca="false">$B25-$C25</f>
        <v>0</v>
      </c>
      <c r="E25" s="31" t="str">
        <f aca="false">IFERROR($C25/$B25,"")</f>
        <v/>
      </c>
    </row>
    <row r="26" customFormat="false" ht="15" hidden="false" customHeight="false" outlineLevel="0" collapsed="false">
      <c r="A26" s="28" t="s">
        <v>52</v>
      </c>
      <c r="B26" s="29"/>
      <c r="C26" s="30" t="n">
        <f aca="false">SUMIFS(Transactions!$E$3:$E$602,Transactions!$F$3:$F$602,$B$2,Transactions!$C$3:$C$602,$A26,Transactions!$D$3:$D$602,"Expense")</f>
        <v>0</v>
      </c>
      <c r="D26" s="30" t="n">
        <f aca="false">$B26-$C26</f>
        <v>0</v>
      </c>
      <c r="E26" s="31" t="str">
        <f aca="false">IFERROR($C26/$B26,"")</f>
        <v/>
      </c>
    </row>
    <row r="27" customFormat="false" ht="15" hidden="false" customHeight="false" outlineLevel="0" collapsed="false">
      <c r="A27" s="28" t="s">
        <v>53</v>
      </c>
      <c r="B27" s="29"/>
      <c r="C27" s="30" t="n">
        <f aca="false">SUMIFS(Transactions!$E$3:$E$602,Transactions!$F$3:$F$602,$B$2,Transactions!$C$3:$C$602,$A27,Transactions!$D$3:$D$602,"Expense")</f>
        <v>0</v>
      </c>
      <c r="D27" s="30" t="n">
        <f aca="false">$B27-$C27</f>
        <v>0</v>
      </c>
      <c r="E27" s="31" t="str">
        <f aca="false">IFERROR($C27/$B27,"")</f>
        <v/>
      </c>
    </row>
    <row r="28" customFormat="false" ht="15" hidden="false" customHeight="false" outlineLevel="0" collapsed="false">
      <c r="A28" s="28" t="s">
        <v>54</v>
      </c>
      <c r="B28" s="29"/>
      <c r="C28" s="30" t="n">
        <f aca="false">SUMIFS(Transactions!$E$3:$E$602,Transactions!$F$3:$F$602,$B$2,Transactions!$C$3:$C$602,$A28,Transactions!$D$3:$D$602,"Expense")</f>
        <v>0</v>
      </c>
      <c r="D28" s="30" t="n">
        <f aca="false">$B28-$C28</f>
        <v>0</v>
      </c>
      <c r="E28" s="31" t="str">
        <f aca="false">IFERROR($C28/$B28,"")</f>
        <v/>
      </c>
    </row>
    <row r="30" customFormat="false" ht="15" hidden="false" customHeight="false" outlineLevel="0" collapsed="false">
      <c r="A30" s="32" t="s">
        <v>73</v>
      </c>
      <c r="B30" s="33" t="n">
        <f aca="false">SUM($B$6:$B$28)</f>
        <v>0</v>
      </c>
      <c r="C30" s="33" t="n">
        <f aca="false">SUM($C$6:$C$28)</f>
        <v>4.4</v>
      </c>
      <c r="D30" s="33" t="n">
        <f aca="false">$B30-$C30</f>
        <v>-4.4</v>
      </c>
    </row>
    <row r="31" customFormat="false" ht="15" hidden="false" customHeight="false" outlineLevel="0" collapsed="false">
      <c r="A31" s="9" t="s">
        <v>74</v>
      </c>
      <c r="C31" s="34" t="n">
        <f aca="false">SUMIFS(Transactions!$E$3:$E$602,Transactions!$F$3:$F$602,$B$2,Transactions!$D$3:$D$602,"Income")</f>
        <v>0</v>
      </c>
    </row>
    <row r="32" customFormat="false" ht="15" hidden="false" customHeight="false" outlineLevel="0" collapsed="false">
      <c r="A32" s="9" t="s">
        <v>75</v>
      </c>
      <c r="C32" s="35" t="n">
        <f aca="false">$C31-$C30</f>
        <v>-4.4</v>
      </c>
    </row>
    <row r="33" customFormat="false" ht="15" hidden="false" customHeight="false" outlineLevel="0" collapsed="false">
      <c r="A33" s="9" t="s">
        <v>76</v>
      </c>
      <c r="C33" s="36" t="str">
        <f aca="false">IFERROR(($C31-$C30)/$C31,"")</f>
        <v/>
      </c>
    </row>
    <row r="35" customFormat="false" ht="46.25" hidden="false" customHeight="false" outlineLevel="0" collapsed="false">
      <c r="A35" s="37" t="s">
        <v>77</v>
      </c>
    </row>
  </sheetData>
  <conditionalFormatting sqref="D6:D28">
    <cfRule type="cellIs" priority="2" operator="lessThan" aboveAverage="0" equalAverage="0" bottom="0" percent="0" rank="0" text="" dxfId="2">
      <formula>0</formula>
    </cfRule>
  </conditionalFormatting>
  <conditionalFormatting sqref="E6:E28">
    <cfRule type="dataBar" priority="3">
      <dataBar showValue="1" minLength="10" maxLength="90">
        <cfvo type="num" val="0"/>
        <cfvo type="num" val="1"/>
        <color rgb="FF3B82F6"/>
      </dataBar>
      <extLst>
        <ext xmlns:x14="http://schemas.microsoft.com/office/spreadsheetml/2009/9/main" uri="{B025F937-C7B1-47D3-B67F-A62EFF666E3E}">
          <x14:id>{AA6AF011-172F-4FBF-8DBF-BAC8F41EFDCD}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A6AF011-172F-4FBF-8DBF-BAC8F41EFDC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3B82F6"/>
              <x14:axisColor rgb="FF000000"/>
            </x14:dataBar>
          </x14:cfRule>
          <xm:sqref>E6:E28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2"/>
  </cols>
  <sheetData>
    <row r="1" customFormat="false" ht="22.05" hidden="false" customHeight="false" outlineLevel="0" collapsed="false">
      <c r="A1" s="24" t="s">
        <v>78</v>
      </c>
    </row>
    <row r="2" customFormat="false" ht="15" hidden="false" customHeight="false" outlineLevel="0" collapsed="false">
      <c r="A2" s="15" t="s">
        <v>79</v>
      </c>
    </row>
    <row r="3" customFormat="false" ht="15" hidden="false" customHeight="false" outlineLevel="0" collapsed="false">
      <c r="A3" s="25" t="s">
        <v>80</v>
      </c>
      <c r="B3" s="38" t="n">
        <v>2026</v>
      </c>
    </row>
    <row r="5" customFormat="false" ht="21.75" hidden="false" customHeight="true" outlineLevel="0" collapsed="false">
      <c r="A5" s="39" t="s">
        <v>60</v>
      </c>
      <c r="B5" s="40" t="str">
        <f aca="false">TEXT($B$3,"0000")&amp;"-"&amp;TEXT(1,"00")</f>
        <v>2026-01</v>
      </c>
      <c r="C5" s="40" t="str">
        <f aca="false">TEXT($B$3,"0000")&amp;"-"&amp;TEXT(2,"00")</f>
        <v>2026-02</v>
      </c>
      <c r="D5" s="40" t="str">
        <f aca="false">TEXT($B$3,"0000")&amp;"-"&amp;TEXT(3,"00")</f>
        <v>2026-03</v>
      </c>
      <c r="E5" s="40" t="str">
        <f aca="false">TEXT($B$3,"0000")&amp;"-"&amp;TEXT(4,"00")</f>
        <v>2026-04</v>
      </c>
      <c r="F5" s="40" t="str">
        <f aca="false">TEXT($B$3,"0000")&amp;"-"&amp;TEXT(5,"00")</f>
        <v>2026-05</v>
      </c>
      <c r="G5" s="40" t="str">
        <f aca="false">TEXT($B$3,"0000")&amp;"-"&amp;TEXT(6,"00")</f>
        <v>2026-06</v>
      </c>
      <c r="H5" s="40" t="str">
        <f aca="false">TEXT($B$3,"0000")&amp;"-"&amp;TEXT(7,"00")</f>
        <v>2026-07</v>
      </c>
      <c r="I5" s="40" t="str">
        <f aca="false">TEXT($B$3,"0000")&amp;"-"&amp;TEXT(8,"00")</f>
        <v>2026-08</v>
      </c>
      <c r="J5" s="40" t="str">
        <f aca="false">TEXT($B$3,"0000")&amp;"-"&amp;TEXT(9,"00")</f>
        <v>2026-09</v>
      </c>
      <c r="K5" s="40" t="str">
        <f aca="false">TEXT($B$3,"0000")&amp;"-"&amp;TEXT(10,"00")</f>
        <v>2026-10</v>
      </c>
      <c r="L5" s="40" t="str">
        <f aca="false">TEXT($B$3,"0000")&amp;"-"&amp;TEXT(11,"00")</f>
        <v>2026-11</v>
      </c>
      <c r="M5" s="40" t="str">
        <f aca="false">TEXT($B$3,"0000")&amp;"-"&amp;TEXT(12,"00")</f>
        <v>2026-12</v>
      </c>
      <c r="N5" s="40" t="s">
        <v>81</v>
      </c>
    </row>
    <row r="6" customFormat="false" ht="15" hidden="false" customHeight="false" outlineLevel="0" collapsed="false">
      <c r="A6" s="41" t="s">
        <v>20</v>
      </c>
      <c r="B6" s="42" t="n">
        <f aca="false">SUMIFS(Transactions!$E$3:$E$602,Transactions!$F$3:$F$602,B$5,Transactions!$D$3:$D$602,"Income")</f>
        <v>0</v>
      </c>
      <c r="C6" s="42" t="n">
        <f aca="false">SUMIFS(Transactions!$E$3:$E$602,Transactions!$F$3:$F$602,C$5,Transactions!$D$3:$D$602,"Income")</f>
        <v>0</v>
      </c>
      <c r="D6" s="42" t="n">
        <f aca="false">SUMIFS(Transactions!$E$3:$E$602,Transactions!$F$3:$F$602,D$5,Transactions!$D$3:$D$602,"Income")</f>
        <v>0</v>
      </c>
      <c r="E6" s="42" t="n">
        <f aca="false">SUMIFS(Transactions!$E$3:$E$602,Transactions!$F$3:$F$602,E$5,Transactions!$D$3:$D$602,"Income")</f>
        <v>0</v>
      </c>
      <c r="F6" s="42" t="n">
        <f aca="false">SUMIFS(Transactions!$E$3:$E$602,Transactions!$F$3:$F$602,F$5,Transactions!$D$3:$D$602,"Income")</f>
        <v>0</v>
      </c>
      <c r="G6" s="42" t="n">
        <f aca="false">SUMIFS(Transactions!$E$3:$E$602,Transactions!$F$3:$F$602,G$5,Transactions!$D$3:$D$602,"Income")</f>
        <v>0</v>
      </c>
      <c r="H6" s="42" t="n">
        <f aca="false">SUMIFS(Transactions!$E$3:$E$602,Transactions!$F$3:$F$602,H$5,Transactions!$D$3:$D$602,"Income")</f>
        <v>0</v>
      </c>
      <c r="I6" s="42" t="n">
        <f aca="false">SUMIFS(Transactions!$E$3:$E$602,Transactions!$F$3:$F$602,I$5,Transactions!$D$3:$D$602,"Income")</f>
        <v>0</v>
      </c>
      <c r="J6" s="42" t="n">
        <f aca="false">SUMIFS(Transactions!$E$3:$E$602,Transactions!$F$3:$F$602,J$5,Transactions!$D$3:$D$602,"Income")</f>
        <v>0</v>
      </c>
      <c r="K6" s="42" t="n">
        <f aca="false">SUMIFS(Transactions!$E$3:$E$602,Transactions!$F$3:$F$602,K$5,Transactions!$D$3:$D$602,"Income")</f>
        <v>0</v>
      </c>
      <c r="L6" s="42" t="n">
        <f aca="false">SUMIFS(Transactions!$E$3:$E$602,Transactions!$F$3:$F$602,L$5,Transactions!$D$3:$D$602,"Income")</f>
        <v>0</v>
      </c>
      <c r="M6" s="42" t="n">
        <f aca="false">SUMIFS(Transactions!$E$3:$E$602,Transactions!$F$3:$F$602,M$5,Transactions!$D$3:$D$602,"Income")</f>
        <v>0</v>
      </c>
      <c r="N6" s="42" t="n">
        <f aca="false">SUM(B6:M6)</f>
        <v>0</v>
      </c>
    </row>
    <row r="7" customFormat="false" ht="15" hidden="false" customHeight="false" outlineLevel="0" collapsed="false">
      <c r="A7" s="43" t="s">
        <v>63</v>
      </c>
      <c r="B7" s="44" t="n">
        <f aca="false">SUMIFS(Transactions!$E$3:$E$602,Transactions!$F$3:$F$602,B$5,Transactions!$D$3:$D$602,"Expense")</f>
        <v>4.4</v>
      </c>
      <c r="C7" s="44" t="n">
        <f aca="false">SUMIFS(Transactions!$E$3:$E$602,Transactions!$F$3:$F$602,C$5,Transactions!$D$3:$D$602,"Expense")</f>
        <v>0</v>
      </c>
      <c r="D7" s="44" t="n">
        <f aca="false">SUMIFS(Transactions!$E$3:$E$602,Transactions!$F$3:$F$602,D$5,Transactions!$D$3:$D$602,"Expense")</f>
        <v>0</v>
      </c>
      <c r="E7" s="44" t="n">
        <f aca="false">SUMIFS(Transactions!$E$3:$E$602,Transactions!$F$3:$F$602,E$5,Transactions!$D$3:$D$602,"Expense")</f>
        <v>0</v>
      </c>
      <c r="F7" s="44" t="n">
        <f aca="false">SUMIFS(Transactions!$E$3:$E$602,Transactions!$F$3:$F$602,F$5,Transactions!$D$3:$D$602,"Expense")</f>
        <v>0</v>
      </c>
      <c r="G7" s="44" t="n">
        <f aca="false">SUMIFS(Transactions!$E$3:$E$602,Transactions!$F$3:$F$602,G$5,Transactions!$D$3:$D$602,"Expense")</f>
        <v>0</v>
      </c>
      <c r="H7" s="44" t="n">
        <f aca="false">SUMIFS(Transactions!$E$3:$E$602,Transactions!$F$3:$F$602,H$5,Transactions!$D$3:$D$602,"Expense")</f>
        <v>0</v>
      </c>
      <c r="I7" s="44" t="n">
        <f aca="false">SUMIFS(Transactions!$E$3:$E$602,Transactions!$F$3:$F$602,I$5,Transactions!$D$3:$D$602,"Expense")</f>
        <v>0</v>
      </c>
      <c r="J7" s="44" t="n">
        <f aca="false">SUMIFS(Transactions!$E$3:$E$602,Transactions!$F$3:$F$602,J$5,Transactions!$D$3:$D$602,"Expense")</f>
        <v>0</v>
      </c>
      <c r="K7" s="44" t="n">
        <f aca="false">SUMIFS(Transactions!$E$3:$E$602,Transactions!$F$3:$F$602,K$5,Transactions!$D$3:$D$602,"Expense")</f>
        <v>0</v>
      </c>
      <c r="L7" s="44" t="n">
        <f aca="false">SUMIFS(Transactions!$E$3:$E$602,Transactions!$F$3:$F$602,L$5,Transactions!$D$3:$D$602,"Expense")</f>
        <v>0</v>
      </c>
      <c r="M7" s="44" t="n">
        <f aca="false">SUMIFS(Transactions!$E$3:$E$602,Transactions!$F$3:$F$602,M$5,Transactions!$D$3:$D$602,"Expense")</f>
        <v>0</v>
      </c>
      <c r="N7" s="44" t="n">
        <f aca="false">SUM(B7:M7)</f>
        <v>4.4</v>
      </c>
    </row>
    <row r="8" customFormat="false" ht="15" hidden="false" customHeight="false" outlineLevel="0" collapsed="false">
      <c r="A8" s="45" t="s">
        <v>82</v>
      </c>
      <c r="B8" s="46" t="n">
        <f aca="false">B6-B7</f>
        <v>-4.4</v>
      </c>
      <c r="C8" s="46" t="n">
        <f aca="false">C6-C7</f>
        <v>0</v>
      </c>
      <c r="D8" s="46" t="n">
        <f aca="false">D6-D7</f>
        <v>0</v>
      </c>
      <c r="E8" s="46" t="n">
        <f aca="false">E6-E7</f>
        <v>0</v>
      </c>
      <c r="F8" s="46" t="n">
        <f aca="false">F6-F7</f>
        <v>0</v>
      </c>
      <c r="G8" s="46" t="n">
        <f aca="false">G6-G7</f>
        <v>0</v>
      </c>
      <c r="H8" s="46" t="n">
        <f aca="false">H6-H7</f>
        <v>0</v>
      </c>
      <c r="I8" s="46" t="n">
        <f aca="false">I6-I7</f>
        <v>0</v>
      </c>
      <c r="J8" s="46" t="n">
        <f aca="false">J6-J7</f>
        <v>0</v>
      </c>
      <c r="K8" s="46" t="n">
        <f aca="false">K6-K7</f>
        <v>0</v>
      </c>
      <c r="L8" s="46" t="n">
        <f aca="false">L6-L7</f>
        <v>0</v>
      </c>
      <c r="M8" s="46" t="n">
        <f aca="false">M6-M7</f>
        <v>0</v>
      </c>
      <c r="N8" s="46" t="n">
        <f aca="false">SUM(B8:M8)</f>
        <v>-4.4</v>
      </c>
    </row>
    <row r="9" customFormat="false" ht="15" hidden="false" customHeight="false" outlineLevel="0" collapsed="false">
      <c r="A9" s="45" t="s">
        <v>76</v>
      </c>
      <c r="B9" s="47" t="str">
        <f aca="false">IFERROR((B6-B7)/B6,"")</f>
        <v/>
      </c>
      <c r="C9" s="47" t="str">
        <f aca="false">IFERROR((C6-C7)/C6,"")</f>
        <v/>
      </c>
      <c r="D9" s="47" t="str">
        <f aca="false">IFERROR((D6-D7)/D6,"")</f>
        <v/>
      </c>
      <c r="E9" s="47" t="str">
        <f aca="false">IFERROR((E6-E7)/E6,"")</f>
        <v/>
      </c>
      <c r="F9" s="47" t="str">
        <f aca="false">IFERROR((F6-F7)/F6,"")</f>
        <v/>
      </c>
      <c r="G9" s="47" t="str">
        <f aca="false">IFERROR((G6-G7)/G6,"")</f>
        <v/>
      </c>
      <c r="H9" s="47" t="str">
        <f aca="false">IFERROR((H6-H7)/H6,"")</f>
        <v/>
      </c>
      <c r="I9" s="47" t="str">
        <f aca="false">IFERROR((I6-I7)/I6,"")</f>
        <v/>
      </c>
      <c r="J9" s="47" t="str">
        <f aca="false">IFERROR((J6-J7)/J6,"")</f>
        <v/>
      </c>
      <c r="K9" s="47" t="str">
        <f aca="false">IFERROR((K6-K7)/K6,"")</f>
        <v/>
      </c>
      <c r="L9" s="47" t="str">
        <f aca="false">IFERROR((L6-L7)/L6,"")</f>
        <v/>
      </c>
      <c r="M9" s="47" t="str">
        <f aca="false">IFERROR((M6-M7)/M6,"")</f>
        <v/>
      </c>
      <c r="N9" s="47" t="str">
        <f aca="false">IFERROR((N6-N7)/N6,"")</f>
        <v/>
      </c>
    </row>
    <row r="11" customFormat="false" ht="17.35" hidden="false" customHeight="false" outlineLevel="0" collapsed="false">
      <c r="A11" s="48" t="s">
        <v>83</v>
      </c>
    </row>
    <row r="12" customFormat="false" ht="15" hidden="false" customHeight="false" outlineLevel="0" collapsed="false">
      <c r="A12" s="28" t="s">
        <v>84</v>
      </c>
      <c r="B12" s="30" t="n">
        <f aca="false">SUMIFS(Transactions!$E$3:$E$602,Transactions!$F$3:$F$602,B$5,Transactions!$D$3:$D$602,"Expense",Transactions!$H$3:$H$602,"Needs")</f>
        <v>0</v>
      </c>
      <c r="C12" s="30" t="n">
        <f aca="false">SUMIFS(Transactions!$E$3:$E$602,Transactions!$F$3:$F$602,C$5,Transactions!$D$3:$D$602,"Expense",Transactions!$H$3:$H$602,"Needs")</f>
        <v>0</v>
      </c>
      <c r="D12" s="30" t="n">
        <f aca="false">SUMIFS(Transactions!$E$3:$E$602,Transactions!$F$3:$F$602,D$5,Transactions!$D$3:$D$602,"Expense",Transactions!$H$3:$H$602,"Needs")</f>
        <v>0</v>
      </c>
      <c r="E12" s="30" t="n">
        <f aca="false">SUMIFS(Transactions!$E$3:$E$602,Transactions!$F$3:$F$602,E$5,Transactions!$D$3:$D$602,"Expense",Transactions!$H$3:$H$602,"Needs")</f>
        <v>0</v>
      </c>
      <c r="F12" s="30" t="n">
        <f aca="false">SUMIFS(Transactions!$E$3:$E$602,Transactions!$F$3:$F$602,F$5,Transactions!$D$3:$D$602,"Expense",Transactions!$H$3:$H$602,"Needs")</f>
        <v>0</v>
      </c>
      <c r="G12" s="30" t="n">
        <f aca="false">SUMIFS(Transactions!$E$3:$E$602,Transactions!$F$3:$F$602,G$5,Transactions!$D$3:$D$602,"Expense",Transactions!$H$3:$H$602,"Needs")</f>
        <v>0</v>
      </c>
      <c r="H12" s="30" t="n">
        <f aca="false">SUMIFS(Transactions!$E$3:$E$602,Transactions!$F$3:$F$602,H$5,Transactions!$D$3:$D$602,"Expense",Transactions!$H$3:$H$602,"Needs")</f>
        <v>0</v>
      </c>
      <c r="I12" s="30" t="n">
        <f aca="false">SUMIFS(Transactions!$E$3:$E$602,Transactions!$F$3:$F$602,I$5,Transactions!$D$3:$D$602,"Expense",Transactions!$H$3:$H$602,"Needs")</f>
        <v>0</v>
      </c>
      <c r="J12" s="30" t="n">
        <f aca="false">SUMIFS(Transactions!$E$3:$E$602,Transactions!$F$3:$F$602,J$5,Transactions!$D$3:$D$602,"Expense",Transactions!$H$3:$H$602,"Needs")</f>
        <v>0</v>
      </c>
      <c r="K12" s="30" t="n">
        <f aca="false">SUMIFS(Transactions!$E$3:$E$602,Transactions!$F$3:$F$602,K$5,Transactions!$D$3:$D$602,"Expense",Transactions!$H$3:$H$602,"Needs")</f>
        <v>0</v>
      </c>
      <c r="L12" s="30" t="n">
        <f aca="false">SUMIFS(Transactions!$E$3:$E$602,Transactions!$F$3:$F$602,L$5,Transactions!$D$3:$D$602,"Expense",Transactions!$H$3:$H$602,"Needs")</f>
        <v>0</v>
      </c>
      <c r="M12" s="30" t="n">
        <f aca="false">SUMIFS(Transactions!$E$3:$E$602,Transactions!$F$3:$F$602,M$5,Transactions!$D$3:$D$602,"Expense",Transactions!$H$3:$H$602,"Needs")</f>
        <v>0</v>
      </c>
      <c r="N12" s="49" t="n">
        <f aca="false">SUM(B12:M12)</f>
        <v>0</v>
      </c>
    </row>
    <row r="13" customFormat="false" ht="15" hidden="false" customHeight="false" outlineLevel="0" collapsed="false">
      <c r="A13" s="28" t="s">
        <v>85</v>
      </c>
      <c r="B13" s="30" t="n">
        <f aca="false">SUMIFS(Transactions!$E$3:$E$602,Transactions!$F$3:$F$602,B$5,Transactions!$D$3:$D$602,"Expense",Transactions!$H$3:$H$602,"Wants")</f>
        <v>4.4</v>
      </c>
      <c r="C13" s="30" t="n">
        <f aca="false">SUMIFS(Transactions!$E$3:$E$602,Transactions!$F$3:$F$602,C$5,Transactions!$D$3:$D$602,"Expense",Transactions!$H$3:$H$602,"Wants")</f>
        <v>0</v>
      </c>
      <c r="D13" s="30" t="n">
        <f aca="false">SUMIFS(Transactions!$E$3:$E$602,Transactions!$F$3:$F$602,D$5,Transactions!$D$3:$D$602,"Expense",Transactions!$H$3:$H$602,"Wants")</f>
        <v>0</v>
      </c>
      <c r="E13" s="30" t="n">
        <f aca="false">SUMIFS(Transactions!$E$3:$E$602,Transactions!$F$3:$F$602,E$5,Transactions!$D$3:$D$602,"Expense",Transactions!$H$3:$H$602,"Wants")</f>
        <v>0</v>
      </c>
      <c r="F13" s="30" t="n">
        <f aca="false">SUMIFS(Transactions!$E$3:$E$602,Transactions!$F$3:$F$602,F$5,Transactions!$D$3:$D$602,"Expense",Transactions!$H$3:$H$602,"Wants")</f>
        <v>0</v>
      </c>
      <c r="G13" s="30" t="n">
        <f aca="false">SUMIFS(Transactions!$E$3:$E$602,Transactions!$F$3:$F$602,G$5,Transactions!$D$3:$D$602,"Expense",Transactions!$H$3:$H$602,"Wants")</f>
        <v>0</v>
      </c>
      <c r="H13" s="30" t="n">
        <f aca="false">SUMIFS(Transactions!$E$3:$E$602,Transactions!$F$3:$F$602,H$5,Transactions!$D$3:$D$602,"Expense",Transactions!$H$3:$H$602,"Wants")</f>
        <v>0</v>
      </c>
      <c r="I13" s="30" t="n">
        <f aca="false">SUMIFS(Transactions!$E$3:$E$602,Transactions!$F$3:$F$602,I$5,Transactions!$D$3:$D$602,"Expense",Transactions!$H$3:$H$602,"Wants")</f>
        <v>0</v>
      </c>
      <c r="J13" s="30" t="n">
        <f aca="false">SUMIFS(Transactions!$E$3:$E$602,Transactions!$F$3:$F$602,J$5,Transactions!$D$3:$D$602,"Expense",Transactions!$H$3:$H$602,"Wants")</f>
        <v>0</v>
      </c>
      <c r="K13" s="30" t="n">
        <f aca="false">SUMIFS(Transactions!$E$3:$E$602,Transactions!$F$3:$F$602,K$5,Transactions!$D$3:$D$602,"Expense",Transactions!$H$3:$H$602,"Wants")</f>
        <v>0</v>
      </c>
      <c r="L13" s="30" t="n">
        <f aca="false">SUMIFS(Transactions!$E$3:$E$602,Transactions!$F$3:$F$602,L$5,Transactions!$D$3:$D$602,"Expense",Transactions!$H$3:$H$602,"Wants")</f>
        <v>0</v>
      </c>
      <c r="M13" s="30" t="n">
        <f aca="false">SUMIFS(Transactions!$E$3:$E$602,Transactions!$F$3:$F$602,M$5,Transactions!$D$3:$D$602,"Expense",Transactions!$H$3:$H$602,"Wants")</f>
        <v>0</v>
      </c>
      <c r="N13" s="49" t="n">
        <f aca="false">SUM(B13:M13)</f>
        <v>4.4</v>
      </c>
    </row>
    <row r="14" customFormat="false" ht="15" hidden="false" customHeight="false" outlineLevel="0" collapsed="false">
      <c r="A14" s="28" t="s">
        <v>86</v>
      </c>
      <c r="B14" s="30" t="n">
        <f aca="false">SUMIFS(Transactions!$E$3:$E$602,Transactions!$F$3:$F$602,B$5,Transactions!$D$3:$D$602,"Expense",Transactions!$H$3:$H$602,"Savings")</f>
        <v>0</v>
      </c>
      <c r="C14" s="30" t="n">
        <f aca="false">SUMIFS(Transactions!$E$3:$E$602,Transactions!$F$3:$F$602,C$5,Transactions!$D$3:$D$602,"Expense",Transactions!$H$3:$H$602,"Savings")</f>
        <v>0</v>
      </c>
      <c r="D14" s="30" t="n">
        <f aca="false">SUMIFS(Transactions!$E$3:$E$602,Transactions!$F$3:$F$602,D$5,Transactions!$D$3:$D$602,"Expense",Transactions!$H$3:$H$602,"Savings")</f>
        <v>0</v>
      </c>
      <c r="E14" s="30" t="n">
        <f aca="false">SUMIFS(Transactions!$E$3:$E$602,Transactions!$F$3:$F$602,E$5,Transactions!$D$3:$D$602,"Expense",Transactions!$H$3:$H$602,"Savings")</f>
        <v>0</v>
      </c>
      <c r="F14" s="30" t="n">
        <f aca="false">SUMIFS(Transactions!$E$3:$E$602,Transactions!$F$3:$F$602,F$5,Transactions!$D$3:$D$602,"Expense",Transactions!$H$3:$H$602,"Savings")</f>
        <v>0</v>
      </c>
      <c r="G14" s="30" t="n">
        <f aca="false">SUMIFS(Transactions!$E$3:$E$602,Transactions!$F$3:$F$602,G$5,Transactions!$D$3:$D$602,"Expense",Transactions!$H$3:$H$602,"Savings")</f>
        <v>0</v>
      </c>
      <c r="H14" s="30" t="n">
        <f aca="false">SUMIFS(Transactions!$E$3:$E$602,Transactions!$F$3:$F$602,H$5,Transactions!$D$3:$D$602,"Expense",Transactions!$H$3:$H$602,"Savings")</f>
        <v>0</v>
      </c>
      <c r="I14" s="30" t="n">
        <f aca="false">SUMIFS(Transactions!$E$3:$E$602,Transactions!$F$3:$F$602,I$5,Transactions!$D$3:$D$602,"Expense",Transactions!$H$3:$H$602,"Savings")</f>
        <v>0</v>
      </c>
      <c r="J14" s="30" t="n">
        <f aca="false">SUMIFS(Transactions!$E$3:$E$602,Transactions!$F$3:$F$602,J$5,Transactions!$D$3:$D$602,"Expense",Transactions!$H$3:$H$602,"Savings")</f>
        <v>0</v>
      </c>
      <c r="K14" s="30" t="n">
        <f aca="false">SUMIFS(Transactions!$E$3:$E$602,Transactions!$F$3:$F$602,K$5,Transactions!$D$3:$D$602,"Expense",Transactions!$H$3:$H$602,"Savings")</f>
        <v>0</v>
      </c>
      <c r="L14" s="30" t="n">
        <f aca="false">SUMIFS(Transactions!$E$3:$E$602,Transactions!$F$3:$F$602,L$5,Transactions!$D$3:$D$602,"Expense",Transactions!$H$3:$H$602,"Savings")</f>
        <v>0</v>
      </c>
      <c r="M14" s="30" t="n">
        <f aca="false">SUMIFS(Transactions!$E$3:$E$602,Transactions!$F$3:$F$602,M$5,Transactions!$D$3:$D$602,"Expense",Transactions!$H$3:$H$602,"Savings")</f>
        <v>0</v>
      </c>
      <c r="N14" s="49" t="n">
        <f aca="false">SUM(B14:M14)</f>
        <v>0</v>
      </c>
    </row>
    <row r="16" customFormat="false" ht="17.35" hidden="false" customHeight="false" outlineLevel="0" collapsed="false">
      <c r="A16" s="48" t="s">
        <v>87</v>
      </c>
    </row>
    <row r="17" customFormat="false" ht="15" hidden="false" customHeight="false" outlineLevel="0" collapsed="false">
      <c r="A17" s="28" t="s">
        <v>33</v>
      </c>
      <c r="B17" s="30" t="n">
        <f aca="false">SUMIFS(Transactions!$E$3:$E$602,Transactions!$F$3:$F$602,B$5,Transactions!$C$3:$C$602,"Rent or mortgage",Transactions!$D$3:$D$602,"Expense")</f>
        <v>0</v>
      </c>
      <c r="C17" s="30" t="n">
        <f aca="false">SUMIFS(Transactions!$E$3:$E$602,Transactions!$F$3:$F$602,C$5,Transactions!$C$3:$C$602,"Rent or mortgage",Transactions!$D$3:$D$602,"Expense")</f>
        <v>0</v>
      </c>
      <c r="D17" s="30" t="n">
        <f aca="false">SUMIFS(Transactions!$E$3:$E$602,Transactions!$F$3:$F$602,D$5,Transactions!$C$3:$C$602,"Rent or mortgage",Transactions!$D$3:$D$602,"Expense")</f>
        <v>0</v>
      </c>
      <c r="E17" s="30" t="n">
        <f aca="false">SUMIFS(Transactions!$E$3:$E$602,Transactions!$F$3:$F$602,E$5,Transactions!$C$3:$C$602,"Rent or mortgage",Transactions!$D$3:$D$602,"Expense")</f>
        <v>0</v>
      </c>
      <c r="F17" s="30" t="n">
        <f aca="false">SUMIFS(Transactions!$E$3:$E$602,Transactions!$F$3:$F$602,F$5,Transactions!$C$3:$C$602,"Rent or mortgage",Transactions!$D$3:$D$602,"Expense")</f>
        <v>0</v>
      </c>
      <c r="G17" s="30" t="n">
        <f aca="false">SUMIFS(Transactions!$E$3:$E$602,Transactions!$F$3:$F$602,G$5,Transactions!$C$3:$C$602,"Rent or mortgage",Transactions!$D$3:$D$602,"Expense")</f>
        <v>0</v>
      </c>
      <c r="H17" s="30" t="n">
        <f aca="false">SUMIFS(Transactions!$E$3:$E$602,Transactions!$F$3:$F$602,H$5,Transactions!$C$3:$C$602,"Rent or mortgage",Transactions!$D$3:$D$602,"Expense")</f>
        <v>0</v>
      </c>
      <c r="I17" s="30" t="n">
        <f aca="false">SUMIFS(Transactions!$E$3:$E$602,Transactions!$F$3:$F$602,I$5,Transactions!$C$3:$C$602,"Rent or mortgage",Transactions!$D$3:$D$602,"Expense")</f>
        <v>0</v>
      </c>
      <c r="J17" s="30" t="n">
        <f aca="false">SUMIFS(Transactions!$E$3:$E$602,Transactions!$F$3:$F$602,J$5,Transactions!$C$3:$C$602,"Rent or mortgage",Transactions!$D$3:$D$602,"Expense")</f>
        <v>0</v>
      </c>
      <c r="K17" s="30" t="n">
        <f aca="false">SUMIFS(Transactions!$E$3:$E$602,Transactions!$F$3:$F$602,K$5,Transactions!$C$3:$C$602,"Rent or mortgage",Transactions!$D$3:$D$602,"Expense")</f>
        <v>0</v>
      </c>
      <c r="L17" s="30" t="n">
        <f aca="false">SUMIFS(Transactions!$E$3:$E$602,Transactions!$F$3:$F$602,L$5,Transactions!$C$3:$C$602,"Rent or mortgage",Transactions!$D$3:$D$602,"Expense")</f>
        <v>0</v>
      </c>
      <c r="M17" s="30" t="n">
        <f aca="false">SUMIFS(Transactions!$E$3:$E$602,Transactions!$F$3:$F$602,M$5,Transactions!$C$3:$C$602,"Rent or mortgage",Transactions!$D$3:$D$602,"Expense")</f>
        <v>0</v>
      </c>
      <c r="N17" s="49" t="n">
        <f aca="false">SUM(B17:M17)</f>
        <v>0</v>
      </c>
    </row>
    <row r="18" customFormat="false" ht="15" hidden="false" customHeight="false" outlineLevel="0" collapsed="false">
      <c r="A18" s="28" t="s">
        <v>34</v>
      </c>
      <c r="B18" s="30" t="n">
        <f aca="false">SUMIFS(Transactions!$E$3:$E$602,Transactions!$F$3:$F$602,B$5,Transactions!$C$3:$C$602,"Utilities",Transactions!$D$3:$D$602,"Expense")</f>
        <v>0</v>
      </c>
      <c r="C18" s="30" t="n">
        <f aca="false">SUMIFS(Transactions!$E$3:$E$602,Transactions!$F$3:$F$602,C$5,Transactions!$C$3:$C$602,"Utilities",Transactions!$D$3:$D$602,"Expense")</f>
        <v>0</v>
      </c>
      <c r="D18" s="30" t="n">
        <f aca="false">SUMIFS(Transactions!$E$3:$E$602,Transactions!$F$3:$F$602,D$5,Transactions!$C$3:$C$602,"Utilities",Transactions!$D$3:$D$602,"Expense")</f>
        <v>0</v>
      </c>
      <c r="E18" s="30" t="n">
        <f aca="false">SUMIFS(Transactions!$E$3:$E$602,Transactions!$F$3:$F$602,E$5,Transactions!$C$3:$C$602,"Utilities",Transactions!$D$3:$D$602,"Expense")</f>
        <v>0</v>
      </c>
      <c r="F18" s="30" t="n">
        <f aca="false">SUMIFS(Transactions!$E$3:$E$602,Transactions!$F$3:$F$602,F$5,Transactions!$C$3:$C$602,"Utilities",Transactions!$D$3:$D$602,"Expense")</f>
        <v>0</v>
      </c>
      <c r="G18" s="30" t="n">
        <f aca="false">SUMIFS(Transactions!$E$3:$E$602,Transactions!$F$3:$F$602,G$5,Transactions!$C$3:$C$602,"Utilities",Transactions!$D$3:$D$602,"Expense")</f>
        <v>0</v>
      </c>
      <c r="H18" s="30" t="n">
        <f aca="false">SUMIFS(Transactions!$E$3:$E$602,Transactions!$F$3:$F$602,H$5,Transactions!$C$3:$C$602,"Utilities",Transactions!$D$3:$D$602,"Expense")</f>
        <v>0</v>
      </c>
      <c r="I18" s="30" t="n">
        <f aca="false">SUMIFS(Transactions!$E$3:$E$602,Transactions!$F$3:$F$602,I$5,Transactions!$C$3:$C$602,"Utilities",Transactions!$D$3:$D$602,"Expense")</f>
        <v>0</v>
      </c>
      <c r="J18" s="30" t="n">
        <f aca="false">SUMIFS(Transactions!$E$3:$E$602,Transactions!$F$3:$F$602,J$5,Transactions!$C$3:$C$602,"Utilities",Transactions!$D$3:$D$602,"Expense")</f>
        <v>0</v>
      </c>
      <c r="K18" s="30" t="n">
        <f aca="false">SUMIFS(Transactions!$E$3:$E$602,Transactions!$F$3:$F$602,K$5,Transactions!$C$3:$C$602,"Utilities",Transactions!$D$3:$D$602,"Expense")</f>
        <v>0</v>
      </c>
      <c r="L18" s="30" t="n">
        <f aca="false">SUMIFS(Transactions!$E$3:$E$602,Transactions!$F$3:$F$602,L$5,Transactions!$C$3:$C$602,"Utilities",Transactions!$D$3:$D$602,"Expense")</f>
        <v>0</v>
      </c>
      <c r="M18" s="30" t="n">
        <f aca="false">SUMIFS(Transactions!$E$3:$E$602,Transactions!$F$3:$F$602,M$5,Transactions!$C$3:$C$602,"Utilities",Transactions!$D$3:$D$602,"Expense")</f>
        <v>0</v>
      </c>
      <c r="N18" s="49" t="n">
        <f aca="false">SUM(B18:M18)</f>
        <v>0</v>
      </c>
    </row>
    <row r="19" customFormat="false" ht="15" hidden="false" customHeight="false" outlineLevel="0" collapsed="false">
      <c r="A19" s="28" t="s">
        <v>35</v>
      </c>
      <c r="B19" s="30" t="n">
        <f aca="false">SUMIFS(Transactions!$E$3:$E$602,Transactions!$F$3:$F$602,B$5,Transactions!$C$3:$C$602,"Groceries",Transactions!$D$3:$D$602,"Expense")</f>
        <v>0</v>
      </c>
      <c r="C19" s="30" t="n">
        <f aca="false">SUMIFS(Transactions!$E$3:$E$602,Transactions!$F$3:$F$602,C$5,Transactions!$C$3:$C$602,"Groceries",Transactions!$D$3:$D$602,"Expense")</f>
        <v>0</v>
      </c>
      <c r="D19" s="30" t="n">
        <f aca="false">SUMIFS(Transactions!$E$3:$E$602,Transactions!$F$3:$F$602,D$5,Transactions!$C$3:$C$602,"Groceries",Transactions!$D$3:$D$602,"Expense")</f>
        <v>0</v>
      </c>
      <c r="E19" s="30" t="n">
        <f aca="false">SUMIFS(Transactions!$E$3:$E$602,Transactions!$F$3:$F$602,E$5,Transactions!$C$3:$C$602,"Groceries",Transactions!$D$3:$D$602,"Expense")</f>
        <v>0</v>
      </c>
      <c r="F19" s="30" t="n">
        <f aca="false">SUMIFS(Transactions!$E$3:$E$602,Transactions!$F$3:$F$602,F$5,Transactions!$C$3:$C$602,"Groceries",Transactions!$D$3:$D$602,"Expense")</f>
        <v>0</v>
      </c>
      <c r="G19" s="30" t="n">
        <f aca="false">SUMIFS(Transactions!$E$3:$E$602,Transactions!$F$3:$F$602,G$5,Transactions!$C$3:$C$602,"Groceries",Transactions!$D$3:$D$602,"Expense")</f>
        <v>0</v>
      </c>
      <c r="H19" s="30" t="n">
        <f aca="false">SUMIFS(Transactions!$E$3:$E$602,Transactions!$F$3:$F$602,H$5,Transactions!$C$3:$C$602,"Groceries",Transactions!$D$3:$D$602,"Expense")</f>
        <v>0</v>
      </c>
      <c r="I19" s="30" t="n">
        <f aca="false">SUMIFS(Transactions!$E$3:$E$602,Transactions!$F$3:$F$602,I$5,Transactions!$C$3:$C$602,"Groceries",Transactions!$D$3:$D$602,"Expense")</f>
        <v>0</v>
      </c>
      <c r="J19" s="30" t="n">
        <f aca="false">SUMIFS(Transactions!$E$3:$E$602,Transactions!$F$3:$F$602,J$5,Transactions!$C$3:$C$602,"Groceries",Transactions!$D$3:$D$602,"Expense")</f>
        <v>0</v>
      </c>
      <c r="K19" s="30" t="n">
        <f aca="false">SUMIFS(Transactions!$E$3:$E$602,Transactions!$F$3:$F$602,K$5,Transactions!$C$3:$C$602,"Groceries",Transactions!$D$3:$D$602,"Expense")</f>
        <v>0</v>
      </c>
      <c r="L19" s="30" t="n">
        <f aca="false">SUMIFS(Transactions!$E$3:$E$602,Transactions!$F$3:$F$602,L$5,Transactions!$C$3:$C$602,"Groceries",Transactions!$D$3:$D$602,"Expense")</f>
        <v>0</v>
      </c>
      <c r="M19" s="30" t="n">
        <f aca="false">SUMIFS(Transactions!$E$3:$E$602,Transactions!$F$3:$F$602,M$5,Transactions!$C$3:$C$602,"Groceries",Transactions!$D$3:$D$602,"Expense")</f>
        <v>0</v>
      </c>
      <c r="N19" s="49" t="n">
        <f aca="false">SUM(B19:M19)</f>
        <v>0</v>
      </c>
    </row>
    <row r="20" customFormat="false" ht="15" hidden="false" customHeight="false" outlineLevel="0" collapsed="false">
      <c r="A20" s="28" t="s">
        <v>36</v>
      </c>
      <c r="B20" s="30" t="n">
        <f aca="false">SUMIFS(Transactions!$E$3:$E$602,Transactions!$F$3:$F$602,B$5,Transactions!$C$3:$C$602,"Transport",Transactions!$D$3:$D$602,"Expense")</f>
        <v>0</v>
      </c>
      <c r="C20" s="30" t="n">
        <f aca="false">SUMIFS(Transactions!$E$3:$E$602,Transactions!$F$3:$F$602,C$5,Transactions!$C$3:$C$602,"Transport",Transactions!$D$3:$D$602,"Expense")</f>
        <v>0</v>
      </c>
      <c r="D20" s="30" t="n">
        <f aca="false">SUMIFS(Transactions!$E$3:$E$602,Transactions!$F$3:$F$602,D$5,Transactions!$C$3:$C$602,"Transport",Transactions!$D$3:$D$602,"Expense")</f>
        <v>0</v>
      </c>
      <c r="E20" s="30" t="n">
        <f aca="false">SUMIFS(Transactions!$E$3:$E$602,Transactions!$F$3:$F$602,E$5,Transactions!$C$3:$C$602,"Transport",Transactions!$D$3:$D$602,"Expense")</f>
        <v>0</v>
      </c>
      <c r="F20" s="30" t="n">
        <f aca="false">SUMIFS(Transactions!$E$3:$E$602,Transactions!$F$3:$F$602,F$5,Transactions!$C$3:$C$602,"Transport",Transactions!$D$3:$D$602,"Expense")</f>
        <v>0</v>
      </c>
      <c r="G20" s="30" t="n">
        <f aca="false">SUMIFS(Transactions!$E$3:$E$602,Transactions!$F$3:$F$602,G$5,Transactions!$C$3:$C$602,"Transport",Transactions!$D$3:$D$602,"Expense")</f>
        <v>0</v>
      </c>
      <c r="H20" s="30" t="n">
        <f aca="false">SUMIFS(Transactions!$E$3:$E$602,Transactions!$F$3:$F$602,H$5,Transactions!$C$3:$C$602,"Transport",Transactions!$D$3:$D$602,"Expense")</f>
        <v>0</v>
      </c>
      <c r="I20" s="30" t="n">
        <f aca="false">SUMIFS(Transactions!$E$3:$E$602,Transactions!$F$3:$F$602,I$5,Transactions!$C$3:$C$602,"Transport",Transactions!$D$3:$D$602,"Expense")</f>
        <v>0</v>
      </c>
      <c r="J20" s="30" t="n">
        <f aca="false">SUMIFS(Transactions!$E$3:$E$602,Transactions!$F$3:$F$602,J$5,Transactions!$C$3:$C$602,"Transport",Transactions!$D$3:$D$602,"Expense")</f>
        <v>0</v>
      </c>
      <c r="K20" s="30" t="n">
        <f aca="false">SUMIFS(Transactions!$E$3:$E$602,Transactions!$F$3:$F$602,K$5,Transactions!$C$3:$C$602,"Transport",Transactions!$D$3:$D$602,"Expense")</f>
        <v>0</v>
      </c>
      <c r="L20" s="30" t="n">
        <f aca="false">SUMIFS(Transactions!$E$3:$E$602,Transactions!$F$3:$F$602,L$5,Transactions!$C$3:$C$602,"Transport",Transactions!$D$3:$D$602,"Expense")</f>
        <v>0</v>
      </c>
      <c r="M20" s="30" t="n">
        <f aca="false">SUMIFS(Transactions!$E$3:$E$602,Transactions!$F$3:$F$602,M$5,Transactions!$C$3:$C$602,"Transport",Transactions!$D$3:$D$602,"Expense")</f>
        <v>0</v>
      </c>
      <c r="N20" s="49" t="n">
        <f aca="false">SUM(B20:M20)</f>
        <v>0</v>
      </c>
    </row>
    <row r="21" customFormat="false" ht="15" hidden="false" customHeight="false" outlineLevel="0" collapsed="false">
      <c r="A21" s="28" t="s">
        <v>37</v>
      </c>
      <c r="B21" s="30" t="n">
        <f aca="false">SUMIFS(Transactions!$E$3:$E$602,Transactions!$F$3:$F$602,B$5,Transactions!$C$3:$C$602,"Insurance",Transactions!$D$3:$D$602,"Expense")</f>
        <v>0</v>
      </c>
      <c r="C21" s="30" t="n">
        <f aca="false">SUMIFS(Transactions!$E$3:$E$602,Transactions!$F$3:$F$602,C$5,Transactions!$C$3:$C$602,"Insurance",Transactions!$D$3:$D$602,"Expense")</f>
        <v>0</v>
      </c>
      <c r="D21" s="30" t="n">
        <f aca="false">SUMIFS(Transactions!$E$3:$E$602,Transactions!$F$3:$F$602,D$5,Transactions!$C$3:$C$602,"Insurance",Transactions!$D$3:$D$602,"Expense")</f>
        <v>0</v>
      </c>
      <c r="E21" s="30" t="n">
        <f aca="false">SUMIFS(Transactions!$E$3:$E$602,Transactions!$F$3:$F$602,E$5,Transactions!$C$3:$C$602,"Insurance",Transactions!$D$3:$D$602,"Expense")</f>
        <v>0</v>
      </c>
      <c r="F21" s="30" t="n">
        <f aca="false">SUMIFS(Transactions!$E$3:$E$602,Transactions!$F$3:$F$602,F$5,Transactions!$C$3:$C$602,"Insurance",Transactions!$D$3:$D$602,"Expense")</f>
        <v>0</v>
      </c>
      <c r="G21" s="30" t="n">
        <f aca="false">SUMIFS(Transactions!$E$3:$E$602,Transactions!$F$3:$F$602,G$5,Transactions!$C$3:$C$602,"Insurance",Transactions!$D$3:$D$602,"Expense")</f>
        <v>0</v>
      </c>
      <c r="H21" s="30" t="n">
        <f aca="false">SUMIFS(Transactions!$E$3:$E$602,Transactions!$F$3:$F$602,H$5,Transactions!$C$3:$C$602,"Insurance",Transactions!$D$3:$D$602,"Expense")</f>
        <v>0</v>
      </c>
      <c r="I21" s="30" t="n">
        <f aca="false">SUMIFS(Transactions!$E$3:$E$602,Transactions!$F$3:$F$602,I$5,Transactions!$C$3:$C$602,"Insurance",Transactions!$D$3:$D$602,"Expense")</f>
        <v>0</v>
      </c>
      <c r="J21" s="30" t="n">
        <f aca="false">SUMIFS(Transactions!$E$3:$E$602,Transactions!$F$3:$F$602,J$5,Transactions!$C$3:$C$602,"Insurance",Transactions!$D$3:$D$602,"Expense")</f>
        <v>0</v>
      </c>
      <c r="K21" s="30" t="n">
        <f aca="false">SUMIFS(Transactions!$E$3:$E$602,Transactions!$F$3:$F$602,K$5,Transactions!$C$3:$C$602,"Insurance",Transactions!$D$3:$D$602,"Expense")</f>
        <v>0</v>
      </c>
      <c r="L21" s="30" t="n">
        <f aca="false">SUMIFS(Transactions!$E$3:$E$602,Transactions!$F$3:$F$602,L$5,Transactions!$C$3:$C$602,"Insurance",Transactions!$D$3:$D$602,"Expense")</f>
        <v>0</v>
      </c>
      <c r="M21" s="30" t="n">
        <f aca="false">SUMIFS(Transactions!$E$3:$E$602,Transactions!$F$3:$F$602,M$5,Transactions!$C$3:$C$602,"Insurance",Transactions!$D$3:$D$602,"Expense")</f>
        <v>0</v>
      </c>
      <c r="N21" s="49" t="n">
        <f aca="false">SUM(B21:M21)</f>
        <v>0</v>
      </c>
    </row>
    <row r="22" customFormat="false" ht="15" hidden="false" customHeight="false" outlineLevel="0" collapsed="false">
      <c r="A22" s="28" t="s">
        <v>38</v>
      </c>
      <c r="B22" s="30" t="n">
        <f aca="false">SUMIFS(Transactions!$E$3:$E$602,Transactions!$F$3:$F$602,B$5,Transactions!$C$3:$C$602,"Health",Transactions!$D$3:$D$602,"Expense")</f>
        <v>0</v>
      </c>
      <c r="C22" s="30" t="n">
        <f aca="false">SUMIFS(Transactions!$E$3:$E$602,Transactions!$F$3:$F$602,C$5,Transactions!$C$3:$C$602,"Health",Transactions!$D$3:$D$602,"Expense")</f>
        <v>0</v>
      </c>
      <c r="D22" s="30" t="n">
        <f aca="false">SUMIFS(Transactions!$E$3:$E$602,Transactions!$F$3:$F$602,D$5,Transactions!$C$3:$C$602,"Health",Transactions!$D$3:$D$602,"Expense")</f>
        <v>0</v>
      </c>
      <c r="E22" s="30" t="n">
        <f aca="false">SUMIFS(Transactions!$E$3:$E$602,Transactions!$F$3:$F$602,E$5,Transactions!$C$3:$C$602,"Health",Transactions!$D$3:$D$602,"Expense")</f>
        <v>0</v>
      </c>
      <c r="F22" s="30" t="n">
        <f aca="false">SUMIFS(Transactions!$E$3:$E$602,Transactions!$F$3:$F$602,F$5,Transactions!$C$3:$C$602,"Health",Transactions!$D$3:$D$602,"Expense")</f>
        <v>0</v>
      </c>
      <c r="G22" s="30" t="n">
        <f aca="false">SUMIFS(Transactions!$E$3:$E$602,Transactions!$F$3:$F$602,G$5,Transactions!$C$3:$C$602,"Health",Transactions!$D$3:$D$602,"Expense")</f>
        <v>0</v>
      </c>
      <c r="H22" s="30" t="n">
        <f aca="false">SUMIFS(Transactions!$E$3:$E$602,Transactions!$F$3:$F$602,H$5,Transactions!$C$3:$C$602,"Health",Transactions!$D$3:$D$602,"Expense")</f>
        <v>0</v>
      </c>
      <c r="I22" s="30" t="n">
        <f aca="false">SUMIFS(Transactions!$E$3:$E$602,Transactions!$F$3:$F$602,I$5,Transactions!$C$3:$C$602,"Health",Transactions!$D$3:$D$602,"Expense")</f>
        <v>0</v>
      </c>
      <c r="J22" s="30" t="n">
        <f aca="false">SUMIFS(Transactions!$E$3:$E$602,Transactions!$F$3:$F$602,J$5,Transactions!$C$3:$C$602,"Health",Transactions!$D$3:$D$602,"Expense")</f>
        <v>0</v>
      </c>
      <c r="K22" s="30" t="n">
        <f aca="false">SUMIFS(Transactions!$E$3:$E$602,Transactions!$F$3:$F$602,K$5,Transactions!$C$3:$C$602,"Health",Transactions!$D$3:$D$602,"Expense")</f>
        <v>0</v>
      </c>
      <c r="L22" s="30" t="n">
        <f aca="false">SUMIFS(Transactions!$E$3:$E$602,Transactions!$F$3:$F$602,L$5,Transactions!$C$3:$C$602,"Health",Transactions!$D$3:$D$602,"Expense")</f>
        <v>0</v>
      </c>
      <c r="M22" s="30" t="n">
        <f aca="false">SUMIFS(Transactions!$E$3:$E$602,Transactions!$F$3:$F$602,M$5,Transactions!$C$3:$C$602,"Health",Transactions!$D$3:$D$602,"Expense")</f>
        <v>0</v>
      </c>
      <c r="N22" s="49" t="n">
        <f aca="false">SUM(B22:M22)</f>
        <v>0</v>
      </c>
    </row>
    <row r="23" customFormat="false" ht="15" hidden="false" customHeight="false" outlineLevel="0" collapsed="false">
      <c r="A23" s="28" t="s">
        <v>39</v>
      </c>
      <c r="B23" s="30" t="n">
        <f aca="false">SUMIFS(Transactions!$E$3:$E$602,Transactions!$F$3:$F$602,B$5,Transactions!$C$3:$C$602,"Phone and internet",Transactions!$D$3:$D$602,"Expense")</f>
        <v>0</v>
      </c>
      <c r="C23" s="30" t="n">
        <f aca="false">SUMIFS(Transactions!$E$3:$E$602,Transactions!$F$3:$F$602,C$5,Transactions!$C$3:$C$602,"Phone and internet",Transactions!$D$3:$D$602,"Expense")</f>
        <v>0</v>
      </c>
      <c r="D23" s="30" t="n">
        <f aca="false">SUMIFS(Transactions!$E$3:$E$602,Transactions!$F$3:$F$602,D$5,Transactions!$C$3:$C$602,"Phone and internet",Transactions!$D$3:$D$602,"Expense")</f>
        <v>0</v>
      </c>
      <c r="E23" s="30" t="n">
        <f aca="false">SUMIFS(Transactions!$E$3:$E$602,Transactions!$F$3:$F$602,E$5,Transactions!$C$3:$C$602,"Phone and internet",Transactions!$D$3:$D$602,"Expense")</f>
        <v>0</v>
      </c>
      <c r="F23" s="30" t="n">
        <f aca="false">SUMIFS(Transactions!$E$3:$E$602,Transactions!$F$3:$F$602,F$5,Transactions!$C$3:$C$602,"Phone and internet",Transactions!$D$3:$D$602,"Expense")</f>
        <v>0</v>
      </c>
      <c r="G23" s="30" t="n">
        <f aca="false">SUMIFS(Transactions!$E$3:$E$602,Transactions!$F$3:$F$602,G$5,Transactions!$C$3:$C$602,"Phone and internet",Transactions!$D$3:$D$602,"Expense")</f>
        <v>0</v>
      </c>
      <c r="H23" s="30" t="n">
        <f aca="false">SUMIFS(Transactions!$E$3:$E$602,Transactions!$F$3:$F$602,H$5,Transactions!$C$3:$C$602,"Phone and internet",Transactions!$D$3:$D$602,"Expense")</f>
        <v>0</v>
      </c>
      <c r="I23" s="30" t="n">
        <f aca="false">SUMIFS(Transactions!$E$3:$E$602,Transactions!$F$3:$F$602,I$5,Transactions!$C$3:$C$602,"Phone and internet",Transactions!$D$3:$D$602,"Expense")</f>
        <v>0</v>
      </c>
      <c r="J23" s="30" t="n">
        <f aca="false">SUMIFS(Transactions!$E$3:$E$602,Transactions!$F$3:$F$602,J$5,Transactions!$C$3:$C$602,"Phone and internet",Transactions!$D$3:$D$602,"Expense")</f>
        <v>0</v>
      </c>
      <c r="K23" s="30" t="n">
        <f aca="false">SUMIFS(Transactions!$E$3:$E$602,Transactions!$F$3:$F$602,K$5,Transactions!$C$3:$C$602,"Phone and internet",Transactions!$D$3:$D$602,"Expense")</f>
        <v>0</v>
      </c>
      <c r="L23" s="30" t="n">
        <f aca="false">SUMIFS(Transactions!$E$3:$E$602,Transactions!$F$3:$F$602,L$5,Transactions!$C$3:$C$602,"Phone and internet",Transactions!$D$3:$D$602,"Expense")</f>
        <v>0</v>
      </c>
      <c r="M23" s="30" t="n">
        <f aca="false">SUMIFS(Transactions!$E$3:$E$602,Transactions!$F$3:$F$602,M$5,Transactions!$C$3:$C$602,"Phone and internet",Transactions!$D$3:$D$602,"Expense")</f>
        <v>0</v>
      </c>
      <c r="N23" s="49" t="n">
        <f aca="false">SUM(B23:M23)</f>
        <v>0</v>
      </c>
    </row>
    <row r="24" customFormat="false" ht="15" hidden="false" customHeight="false" outlineLevel="0" collapsed="false">
      <c r="A24" s="28" t="s">
        <v>40</v>
      </c>
      <c r="B24" s="30" t="n">
        <f aca="false">SUMIFS(Transactions!$E$3:$E$602,Transactions!$F$3:$F$602,B$5,Transactions!$C$3:$C$602,"Childcare",Transactions!$D$3:$D$602,"Expense")</f>
        <v>0</v>
      </c>
      <c r="C24" s="30" t="n">
        <f aca="false">SUMIFS(Transactions!$E$3:$E$602,Transactions!$F$3:$F$602,C$5,Transactions!$C$3:$C$602,"Childcare",Transactions!$D$3:$D$602,"Expense")</f>
        <v>0</v>
      </c>
      <c r="D24" s="30" t="n">
        <f aca="false">SUMIFS(Transactions!$E$3:$E$602,Transactions!$F$3:$F$602,D$5,Transactions!$C$3:$C$602,"Childcare",Transactions!$D$3:$D$602,"Expense")</f>
        <v>0</v>
      </c>
      <c r="E24" s="30" t="n">
        <f aca="false">SUMIFS(Transactions!$E$3:$E$602,Transactions!$F$3:$F$602,E$5,Transactions!$C$3:$C$602,"Childcare",Transactions!$D$3:$D$602,"Expense")</f>
        <v>0</v>
      </c>
      <c r="F24" s="30" t="n">
        <f aca="false">SUMIFS(Transactions!$E$3:$E$602,Transactions!$F$3:$F$602,F$5,Transactions!$C$3:$C$602,"Childcare",Transactions!$D$3:$D$602,"Expense")</f>
        <v>0</v>
      </c>
      <c r="G24" s="30" t="n">
        <f aca="false">SUMIFS(Transactions!$E$3:$E$602,Transactions!$F$3:$F$602,G$5,Transactions!$C$3:$C$602,"Childcare",Transactions!$D$3:$D$602,"Expense")</f>
        <v>0</v>
      </c>
      <c r="H24" s="30" t="n">
        <f aca="false">SUMIFS(Transactions!$E$3:$E$602,Transactions!$F$3:$F$602,H$5,Transactions!$C$3:$C$602,"Childcare",Transactions!$D$3:$D$602,"Expense")</f>
        <v>0</v>
      </c>
      <c r="I24" s="30" t="n">
        <f aca="false">SUMIFS(Transactions!$E$3:$E$602,Transactions!$F$3:$F$602,I$5,Transactions!$C$3:$C$602,"Childcare",Transactions!$D$3:$D$602,"Expense")</f>
        <v>0</v>
      </c>
      <c r="J24" s="30" t="n">
        <f aca="false">SUMIFS(Transactions!$E$3:$E$602,Transactions!$F$3:$F$602,J$5,Transactions!$C$3:$C$602,"Childcare",Transactions!$D$3:$D$602,"Expense")</f>
        <v>0</v>
      </c>
      <c r="K24" s="30" t="n">
        <f aca="false">SUMIFS(Transactions!$E$3:$E$602,Transactions!$F$3:$F$602,K$5,Transactions!$C$3:$C$602,"Childcare",Transactions!$D$3:$D$602,"Expense")</f>
        <v>0</v>
      </c>
      <c r="L24" s="30" t="n">
        <f aca="false">SUMIFS(Transactions!$E$3:$E$602,Transactions!$F$3:$F$602,L$5,Transactions!$C$3:$C$602,"Childcare",Transactions!$D$3:$D$602,"Expense")</f>
        <v>0</v>
      </c>
      <c r="M24" s="30" t="n">
        <f aca="false">SUMIFS(Transactions!$E$3:$E$602,Transactions!$F$3:$F$602,M$5,Transactions!$C$3:$C$602,"Childcare",Transactions!$D$3:$D$602,"Expense")</f>
        <v>0</v>
      </c>
      <c r="N24" s="49" t="n">
        <f aca="false">SUM(B24:M24)</f>
        <v>0</v>
      </c>
    </row>
    <row r="25" customFormat="false" ht="15" hidden="false" customHeight="false" outlineLevel="0" collapsed="false">
      <c r="A25" s="28" t="s">
        <v>41</v>
      </c>
      <c r="B25" s="30" t="n">
        <f aca="false">SUMIFS(Transactions!$E$3:$E$602,Transactions!$F$3:$F$602,B$5,Transactions!$C$3:$C$602,"Debt payments",Transactions!$D$3:$D$602,"Expense")</f>
        <v>0</v>
      </c>
      <c r="C25" s="30" t="n">
        <f aca="false">SUMIFS(Transactions!$E$3:$E$602,Transactions!$F$3:$F$602,C$5,Transactions!$C$3:$C$602,"Debt payments",Transactions!$D$3:$D$602,"Expense")</f>
        <v>0</v>
      </c>
      <c r="D25" s="30" t="n">
        <f aca="false">SUMIFS(Transactions!$E$3:$E$602,Transactions!$F$3:$F$602,D$5,Transactions!$C$3:$C$602,"Debt payments",Transactions!$D$3:$D$602,"Expense")</f>
        <v>0</v>
      </c>
      <c r="E25" s="30" t="n">
        <f aca="false">SUMIFS(Transactions!$E$3:$E$602,Transactions!$F$3:$F$602,E$5,Transactions!$C$3:$C$602,"Debt payments",Transactions!$D$3:$D$602,"Expense")</f>
        <v>0</v>
      </c>
      <c r="F25" s="30" t="n">
        <f aca="false">SUMIFS(Transactions!$E$3:$E$602,Transactions!$F$3:$F$602,F$5,Transactions!$C$3:$C$602,"Debt payments",Transactions!$D$3:$D$602,"Expense")</f>
        <v>0</v>
      </c>
      <c r="G25" s="30" t="n">
        <f aca="false">SUMIFS(Transactions!$E$3:$E$602,Transactions!$F$3:$F$602,G$5,Transactions!$C$3:$C$602,"Debt payments",Transactions!$D$3:$D$602,"Expense")</f>
        <v>0</v>
      </c>
      <c r="H25" s="30" t="n">
        <f aca="false">SUMIFS(Transactions!$E$3:$E$602,Transactions!$F$3:$F$602,H$5,Transactions!$C$3:$C$602,"Debt payments",Transactions!$D$3:$D$602,"Expense")</f>
        <v>0</v>
      </c>
      <c r="I25" s="30" t="n">
        <f aca="false">SUMIFS(Transactions!$E$3:$E$602,Transactions!$F$3:$F$602,I$5,Transactions!$C$3:$C$602,"Debt payments",Transactions!$D$3:$D$602,"Expense")</f>
        <v>0</v>
      </c>
      <c r="J25" s="30" t="n">
        <f aca="false">SUMIFS(Transactions!$E$3:$E$602,Transactions!$F$3:$F$602,J$5,Transactions!$C$3:$C$602,"Debt payments",Transactions!$D$3:$D$602,"Expense")</f>
        <v>0</v>
      </c>
      <c r="K25" s="30" t="n">
        <f aca="false">SUMIFS(Transactions!$E$3:$E$602,Transactions!$F$3:$F$602,K$5,Transactions!$C$3:$C$602,"Debt payments",Transactions!$D$3:$D$602,"Expense")</f>
        <v>0</v>
      </c>
      <c r="L25" s="30" t="n">
        <f aca="false">SUMIFS(Transactions!$E$3:$E$602,Transactions!$F$3:$F$602,L$5,Transactions!$C$3:$C$602,"Debt payments",Transactions!$D$3:$D$602,"Expense")</f>
        <v>0</v>
      </c>
      <c r="M25" s="30" t="n">
        <f aca="false">SUMIFS(Transactions!$E$3:$E$602,Transactions!$F$3:$F$602,M$5,Transactions!$C$3:$C$602,"Debt payments",Transactions!$D$3:$D$602,"Expense")</f>
        <v>0</v>
      </c>
      <c r="N25" s="49" t="n">
        <f aca="false">SUM(B25:M25)</f>
        <v>0</v>
      </c>
    </row>
    <row r="26" customFormat="false" ht="15" hidden="false" customHeight="false" outlineLevel="0" collapsed="false">
      <c r="A26" s="28" t="s">
        <v>42</v>
      </c>
      <c r="B26" s="30" t="n">
        <f aca="false">SUMIFS(Transactions!$E$3:$E$602,Transactions!$F$3:$F$602,B$5,Transactions!$C$3:$C$602,"Eating out",Transactions!$D$3:$D$602,"Expense")</f>
        <v>0</v>
      </c>
      <c r="C26" s="30" t="n">
        <f aca="false">SUMIFS(Transactions!$E$3:$E$602,Transactions!$F$3:$F$602,C$5,Transactions!$C$3:$C$602,"Eating out",Transactions!$D$3:$D$602,"Expense")</f>
        <v>0</v>
      </c>
      <c r="D26" s="30" t="n">
        <f aca="false">SUMIFS(Transactions!$E$3:$E$602,Transactions!$F$3:$F$602,D$5,Transactions!$C$3:$C$602,"Eating out",Transactions!$D$3:$D$602,"Expense")</f>
        <v>0</v>
      </c>
      <c r="E26" s="30" t="n">
        <f aca="false">SUMIFS(Transactions!$E$3:$E$602,Transactions!$F$3:$F$602,E$5,Transactions!$C$3:$C$602,"Eating out",Transactions!$D$3:$D$602,"Expense")</f>
        <v>0</v>
      </c>
      <c r="F26" s="30" t="n">
        <f aca="false">SUMIFS(Transactions!$E$3:$E$602,Transactions!$F$3:$F$602,F$5,Transactions!$C$3:$C$602,"Eating out",Transactions!$D$3:$D$602,"Expense")</f>
        <v>0</v>
      </c>
      <c r="G26" s="30" t="n">
        <f aca="false">SUMIFS(Transactions!$E$3:$E$602,Transactions!$F$3:$F$602,G$5,Transactions!$C$3:$C$602,"Eating out",Transactions!$D$3:$D$602,"Expense")</f>
        <v>0</v>
      </c>
      <c r="H26" s="30" t="n">
        <f aca="false">SUMIFS(Transactions!$E$3:$E$602,Transactions!$F$3:$F$602,H$5,Transactions!$C$3:$C$602,"Eating out",Transactions!$D$3:$D$602,"Expense")</f>
        <v>0</v>
      </c>
      <c r="I26" s="30" t="n">
        <f aca="false">SUMIFS(Transactions!$E$3:$E$602,Transactions!$F$3:$F$602,I$5,Transactions!$C$3:$C$602,"Eating out",Transactions!$D$3:$D$602,"Expense")</f>
        <v>0</v>
      </c>
      <c r="J26" s="30" t="n">
        <f aca="false">SUMIFS(Transactions!$E$3:$E$602,Transactions!$F$3:$F$602,J$5,Transactions!$C$3:$C$602,"Eating out",Transactions!$D$3:$D$602,"Expense")</f>
        <v>0</v>
      </c>
      <c r="K26" s="30" t="n">
        <f aca="false">SUMIFS(Transactions!$E$3:$E$602,Transactions!$F$3:$F$602,K$5,Transactions!$C$3:$C$602,"Eating out",Transactions!$D$3:$D$602,"Expense")</f>
        <v>0</v>
      </c>
      <c r="L26" s="30" t="n">
        <f aca="false">SUMIFS(Transactions!$E$3:$E$602,Transactions!$F$3:$F$602,L$5,Transactions!$C$3:$C$602,"Eating out",Transactions!$D$3:$D$602,"Expense")</f>
        <v>0</v>
      </c>
      <c r="M26" s="30" t="n">
        <f aca="false">SUMIFS(Transactions!$E$3:$E$602,Transactions!$F$3:$F$602,M$5,Transactions!$C$3:$C$602,"Eating out",Transactions!$D$3:$D$602,"Expense")</f>
        <v>0</v>
      </c>
      <c r="N26" s="49" t="n">
        <f aca="false">SUM(B26:M26)</f>
        <v>0</v>
      </c>
    </row>
    <row r="27" customFormat="false" ht="15" hidden="false" customHeight="false" outlineLevel="0" collapsed="false">
      <c r="A27" s="28" t="s">
        <v>43</v>
      </c>
      <c r="B27" s="30" t="n">
        <f aca="false">SUMIFS(Transactions!$E$3:$E$602,Transactions!$F$3:$F$602,B$5,Transactions!$C$3:$C$602,"Coffee",Transactions!$D$3:$D$602,"Expense")</f>
        <v>4.4</v>
      </c>
      <c r="C27" s="30" t="n">
        <f aca="false">SUMIFS(Transactions!$E$3:$E$602,Transactions!$F$3:$F$602,C$5,Transactions!$C$3:$C$602,"Coffee",Transactions!$D$3:$D$602,"Expense")</f>
        <v>0</v>
      </c>
      <c r="D27" s="30" t="n">
        <f aca="false">SUMIFS(Transactions!$E$3:$E$602,Transactions!$F$3:$F$602,D$5,Transactions!$C$3:$C$602,"Coffee",Transactions!$D$3:$D$602,"Expense")</f>
        <v>0</v>
      </c>
      <c r="E27" s="30" t="n">
        <f aca="false">SUMIFS(Transactions!$E$3:$E$602,Transactions!$F$3:$F$602,E$5,Transactions!$C$3:$C$602,"Coffee",Transactions!$D$3:$D$602,"Expense")</f>
        <v>0</v>
      </c>
      <c r="F27" s="30" t="n">
        <f aca="false">SUMIFS(Transactions!$E$3:$E$602,Transactions!$F$3:$F$602,F$5,Transactions!$C$3:$C$602,"Coffee",Transactions!$D$3:$D$602,"Expense")</f>
        <v>0</v>
      </c>
      <c r="G27" s="30" t="n">
        <f aca="false">SUMIFS(Transactions!$E$3:$E$602,Transactions!$F$3:$F$602,G$5,Transactions!$C$3:$C$602,"Coffee",Transactions!$D$3:$D$602,"Expense")</f>
        <v>0</v>
      </c>
      <c r="H27" s="30" t="n">
        <f aca="false">SUMIFS(Transactions!$E$3:$E$602,Transactions!$F$3:$F$602,H$5,Transactions!$C$3:$C$602,"Coffee",Transactions!$D$3:$D$602,"Expense")</f>
        <v>0</v>
      </c>
      <c r="I27" s="30" t="n">
        <f aca="false">SUMIFS(Transactions!$E$3:$E$602,Transactions!$F$3:$F$602,I$5,Transactions!$C$3:$C$602,"Coffee",Transactions!$D$3:$D$602,"Expense")</f>
        <v>0</v>
      </c>
      <c r="J27" s="30" t="n">
        <f aca="false">SUMIFS(Transactions!$E$3:$E$602,Transactions!$F$3:$F$602,J$5,Transactions!$C$3:$C$602,"Coffee",Transactions!$D$3:$D$602,"Expense")</f>
        <v>0</v>
      </c>
      <c r="K27" s="30" t="n">
        <f aca="false">SUMIFS(Transactions!$E$3:$E$602,Transactions!$F$3:$F$602,K$5,Transactions!$C$3:$C$602,"Coffee",Transactions!$D$3:$D$602,"Expense")</f>
        <v>0</v>
      </c>
      <c r="L27" s="30" t="n">
        <f aca="false">SUMIFS(Transactions!$E$3:$E$602,Transactions!$F$3:$F$602,L$5,Transactions!$C$3:$C$602,"Coffee",Transactions!$D$3:$D$602,"Expense")</f>
        <v>0</v>
      </c>
      <c r="M27" s="30" t="n">
        <f aca="false">SUMIFS(Transactions!$E$3:$E$602,Transactions!$F$3:$F$602,M$5,Transactions!$C$3:$C$602,"Coffee",Transactions!$D$3:$D$602,"Expense")</f>
        <v>0</v>
      </c>
      <c r="N27" s="49" t="n">
        <f aca="false">SUM(B27:M27)</f>
        <v>4.4</v>
      </c>
    </row>
    <row r="28" customFormat="false" ht="15" hidden="false" customHeight="false" outlineLevel="0" collapsed="false">
      <c r="A28" s="28" t="s">
        <v>44</v>
      </c>
      <c r="B28" s="30" t="n">
        <f aca="false">SUMIFS(Transactions!$E$3:$E$602,Transactions!$F$3:$F$602,B$5,Transactions!$C$3:$C$602,"Shopping",Transactions!$D$3:$D$602,"Expense")</f>
        <v>0</v>
      </c>
      <c r="C28" s="30" t="n">
        <f aca="false">SUMIFS(Transactions!$E$3:$E$602,Transactions!$F$3:$F$602,C$5,Transactions!$C$3:$C$602,"Shopping",Transactions!$D$3:$D$602,"Expense")</f>
        <v>0</v>
      </c>
      <c r="D28" s="30" t="n">
        <f aca="false">SUMIFS(Transactions!$E$3:$E$602,Transactions!$F$3:$F$602,D$5,Transactions!$C$3:$C$602,"Shopping",Transactions!$D$3:$D$602,"Expense")</f>
        <v>0</v>
      </c>
      <c r="E28" s="30" t="n">
        <f aca="false">SUMIFS(Transactions!$E$3:$E$602,Transactions!$F$3:$F$602,E$5,Transactions!$C$3:$C$602,"Shopping",Transactions!$D$3:$D$602,"Expense")</f>
        <v>0</v>
      </c>
      <c r="F28" s="30" t="n">
        <f aca="false">SUMIFS(Transactions!$E$3:$E$602,Transactions!$F$3:$F$602,F$5,Transactions!$C$3:$C$602,"Shopping",Transactions!$D$3:$D$602,"Expense")</f>
        <v>0</v>
      </c>
      <c r="G28" s="30" t="n">
        <f aca="false">SUMIFS(Transactions!$E$3:$E$602,Transactions!$F$3:$F$602,G$5,Transactions!$C$3:$C$602,"Shopping",Transactions!$D$3:$D$602,"Expense")</f>
        <v>0</v>
      </c>
      <c r="H28" s="30" t="n">
        <f aca="false">SUMIFS(Transactions!$E$3:$E$602,Transactions!$F$3:$F$602,H$5,Transactions!$C$3:$C$602,"Shopping",Transactions!$D$3:$D$602,"Expense")</f>
        <v>0</v>
      </c>
      <c r="I28" s="30" t="n">
        <f aca="false">SUMIFS(Transactions!$E$3:$E$602,Transactions!$F$3:$F$602,I$5,Transactions!$C$3:$C$602,"Shopping",Transactions!$D$3:$D$602,"Expense")</f>
        <v>0</v>
      </c>
      <c r="J28" s="30" t="n">
        <f aca="false">SUMIFS(Transactions!$E$3:$E$602,Transactions!$F$3:$F$602,J$5,Transactions!$C$3:$C$602,"Shopping",Transactions!$D$3:$D$602,"Expense")</f>
        <v>0</v>
      </c>
      <c r="K28" s="30" t="n">
        <f aca="false">SUMIFS(Transactions!$E$3:$E$602,Transactions!$F$3:$F$602,K$5,Transactions!$C$3:$C$602,"Shopping",Transactions!$D$3:$D$602,"Expense")</f>
        <v>0</v>
      </c>
      <c r="L28" s="30" t="n">
        <f aca="false">SUMIFS(Transactions!$E$3:$E$602,Transactions!$F$3:$F$602,L$5,Transactions!$C$3:$C$602,"Shopping",Transactions!$D$3:$D$602,"Expense")</f>
        <v>0</v>
      </c>
      <c r="M28" s="30" t="n">
        <f aca="false">SUMIFS(Transactions!$E$3:$E$602,Transactions!$F$3:$F$602,M$5,Transactions!$C$3:$C$602,"Shopping",Transactions!$D$3:$D$602,"Expense")</f>
        <v>0</v>
      </c>
      <c r="N28" s="49" t="n">
        <f aca="false">SUM(B28:M28)</f>
        <v>0</v>
      </c>
    </row>
    <row r="29" customFormat="false" ht="15" hidden="false" customHeight="false" outlineLevel="0" collapsed="false">
      <c r="A29" s="28" t="s">
        <v>45</v>
      </c>
      <c r="B29" s="30" t="n">
        <f aca="false">SUMIFS(Transactions!$E$3:$E$602,Transactions!$F$3:$F$602,B$5,Transactions!$C$3:$C$602,"Entertainment",Transactions!$D$3:$D$602,"Expense")</f>
        <v>0</v>
      </c>
      <c r="C29" s="30" t="n">
        <f aca="false">SUMIFS(Transactions!$E$3:$E$602,Transactions!$F$3:$F$602,C$5,Transactions!$C$3:$C$602,"Entertainment",Transactions!$D$3:$D$602,"Expense")</f>
        <v>0</v>
      </c>
      <c r="D29" s="30" t="n">
        <f aca="false">SUMIFS(Transactions!$E$3:$E$602,Transactions!$F$3:$F$602,D$5,Transactions!$C$3:$C$602,"Entertainment",Transactions!$D$3:$D$602,"Expense")</f>
        <v>0</v>
      </c>
      <c r="E29" s="30" t="n">
        <f aca="false">SUMIFS(Transactions!$E$3:$E$602,Transactions!$F$3:$F$602,E$5,Transactions!$C$3:$C$602,"Entertainment",Transactions!$D$3:$D$602,"Expense")</f>
        <v>0</v>
      </c>
      <c r="F29" s="30" t="n">
        <f aca="false">SUMIFS(Transactions!$E$3:$E$602,Transactions!$F$3:$F$602,F$5,Transactions!$C$3:$C$602,"Entertainment",Transactions!$D$3:$D$602,"Expense")</f>
        <v>0</v>
      </c>
      <c r="G29" s="30" t="n">
        <f aca="false">SUMIFS(Transactions!$E$3:$E$602,Transactions!$F$3:$F$602,G$5,Transactions!$C$3:$C$602,"Entertainment",Transactions!$D$3:$D$602,"Expense")</f>
        <v>0</v>
      </c>
      <c r="H29" s="30" t="n">
        <f aca="false">SUMIFS(Transactions!$E$3:$E$602,Transactions!$F$3:$F$602,H$5,Transactions!$C$3:$C$602,"Entertainment",Transactions!$D$3:$D$602,"Expense")</f>
        <v>0</v>
      </c>
      <c r="I29" s="30" t="n">
        <f aca="false">SUMIFS(Transactions!$E$3:$E$602,Transactions!$F$3:$F$602,I$5,Transactions!$C$3:$C$602,"Entertainment",Transactions!$D$3:$D$602,"Expense")</f>
        <v>0</v>
      </c>
      <c r="J29" s="30" t="n">
        <f aca="false">SUMIFS(Transactions!$E$3:$E$602,Transactions!$F$3:$F$602,J$5,Transactions!$C$3:$C$602,"Entertainment",Transactions!$D$3:$D$602,"Expense")</f>
        <v>0</v>
      </c>
      <c r="K29" s="30" t="n">
        <f aca="false">SUMIFS(Transactions!$E$3:$E$602,Transactions!$F$3:$F$602,K$5,Transactions!$C$3:$C$602,"Entertainment",Transactions!$D$3:$D$602,"Expense")</f>
        <v>0</v>
      </c>
      <c r="L29" s="30" t="n">
        <f aca="false">SUMIFS(Transactions!$E$3:$E$602,Transactions!$F$3:$F$602,L$5,Transactions!$C$3:$C$602,"Entertainment",Transactions!$D$3:$D$602,"Expense")</f>
        <v>0</v>
      </c>
      <c r="M29" s="30" t="n">
        <f aca="false">SUMIFS(Transactions!$E$3:$E$602,Transactions!$F$3:$F$602,M$5,Transactions!$C$3:$C$602,"Entertainment",Transactions!$D$3:$D$602,"Expense")</f>
        <v>0</v>
      </c>
      <c r="N29" s="49" t="n">
        <f aca="false">SUM(B29:M29)</f>
        <v>0</v>
      </c>
    </row>
    <row r="30" customFormat="false" ht="15" hidden="false" customHeight="false" outlineLevel="0" collapsed="false">
      <c r="A30" s="28" t="s">
        <v>46</v>
      </c>
      <c r="B30" s="30" t="n">
        <f aca="false">SUMIFS(Transactions!$E$3:$E$602,Transactions!$F$3:$F$602,B$5,Transactions!$C$3:$C$602,"Travel",Transactions!$D$3:$D$602,"Expense")</f>
        <v>0</v>
      </c>
      <c r="C30" s="30" t="n">
        <f aca="false">SUMIFS(Transactions!$E$3:$E$602,Transactions!$F$3:$F$602,C$5,Transactions!$C$3:$C$602,"Travel",Transactions!$D$3:$D$602,"Expense")</f>
        <v>0</v>
      </c>
      <c r="D30" s="30" t="n">
        <f aca="false">SUMIFS(Transactions!$E$3:$E$602,Transactions!$F$3:$F$602,D$5,Transactions!$C$3:$C$602,"Travel",Transactions!$D$3:$D$602,"Expense")</f>
        <v>0</v>
      </c>
      <c r="E30" s="30" t="n">
        <f aca="false">SUMIFS(Transactions!$E$3:$E$602,Transactions!$F$3:$F$602,E$5,Transactions!$C$3:$C$602,"Travel",Transactions!$D$3:$D$602,"Expense")</f>
        <v>0</v>
      </c>
      <c r="F30" s="30" t="n">
        <f aca="false">SUMIFS(Transactions!$E$3:$E$602,Transactions!$F$3:$F$602,F$5,Transactions!$C$3:$C$602,"Travel",Transactions!$D$3:$D$602,"Expense")</f>
        <v>0</v>
      </c>
      <c r="G30" s="30" t="n">
        <f aca="false">SUMIFS(Transactions!$E$3:$E$602,Transactions!$F$3:$F$602,G$5,Transactions!$C$3:$C$602,"Travel",Transactions!$D$3:$D$602,"Expense")</f>
        <v>0</v>
      </c>
      <c r="H30" s="30" t="n">
        <f aca="false">SUMIFS(Transactions!$E$3:$E$602,Transactions!$F$3:$F$602,H$5,Transactions!$C$3:$C$602,"Travel",Transactions!$D$3:$D$602,"Expense")</f>
        <v>0</v>
      </c>
      <c r="I30" s="30" t="n">
        <f aca="false">SUMIFS(Transactions!$E$3:$E$602,Transactions!$F$3:$F$602,I$5,Transactions!$C$3:$C$602,"Travel",Transactions!$D$3:$D$602,"Expense")</f>
        <v>0</v>
      </c>
      <c r="J30" s="30" t="n">
        <f aca="false">SUMIFS(Transactions!$E$3:$E$602,Transactions!$F$3:$F$602,J$5,Transactions!$C$3:$C$602,"Travel",Transactions!$D$3:$D$602,"Expense")</f>
        <v>0</v>
      </c>
      <c r="K30" s="30" t="n">
        <f aca="false">SUMIFS(Transactions!$E$3:$E$602,Transactions!$F$3:$F$602,K$5,Transactions!$C$3:$C$602,"Travel",Transactions!$D$3:$D$602,"Expense")</f>
        <v>0</v>
      </c>
      <c r="L30" s="30" t="n">
        <f aca="false">SUMIFS(Transactions!$E$3:$E$602,Transactions!$F$3:$F$602,L$5,Transactions!$C$3:$C$602,"Travel",Transactions!$D$3:$D$602,"Expense")</f>
        <v>0</v>
      </c>
      <c r="M30" s="30" t="n">
        <f aca="false">SUMIFS(Transactions!$E$3:$E$602,Transactions!$F$3:$F$602,M$5,Transactions!$C$3:$C$602,"Travel",Transactions!$D$3:$D$602,"Expense")</f>
        <v>0</v>
      </c>
      <c r="N30" s="49" t="n">
        <f aca="false">SUM(B30:M30)</f>
        <v>0</v>
      </c>
    </row>
    <row r="31" customFormat="false" ht="15" hidden="false" customHeight="false" outlineLevel="0" collapsed="false">
      <c r="A31" s="28" t="s">
        <v>47</v>
      </c>
      <c r="B31" s="30" t="n">
        <f aca="false">SUMIFS(Transactions!$E$3:$E$602,Transactions!$F$3:$F$602,B$5,Transactions!$C$3:$C$602,"Subscriptions",Transactions!$D$3:$D$602,"Expense")</f>
        <v>0</v>
      </c>
      <c r="C31" s="30" t="n">
        <f aca="false">SUMIFS(Transactions!$E$3:$E$602,Transactions!$F$3:$F$602,C$5,Transactions!$C$3:$C$602,"Subscriptions",Transactions!$D$3:$D$602,"Expense")</f>
        <v>0</v>
      </c>
      <c r="D31" s="30" t="n">
        <f aca="false">SUMIFS(Transactions!$E$3:$E$602,Transactions!$F$3:$F$602,D$5,Transactions!$C$3:$C$602,"Subscriptions",Transactions!$D$3:$D$602,"Expense")</f>
        <v>0</v>
      </c>
      <c r="E31" s="30" t="n">
        <f aca="false">SUMIFS(Transactions!$E$3:$E$602,Transactions!$F$3:$F$602,E$5,Transactions!$C$3:$C$602,"Subscriptions",Transactions!$D$3:$D$602,"Expense")</f>
        <v>0</v>
      </c>
      <c r="F31" s="30" t="n">
        <f aca="false">SUMIFS(Transactions!$E$3:$E$602,Transactions!$F$3:$F$602,F$5,Transactions!$C$3:$C$602,"Subscriptions",Transactions!$D$3:$D$602,"Expense")</f>
        <v>0</v>
      </c>
      <c r="G31" s="30" t="n">
        <f aca="false">SUMIFS(Transactions!$E$3:$E$602,Transactions!$F$3:$F$602,G$5,Transactions!$C$3:$C$602,"Subscriptions",Transactions!$D$3:$D$602,"Expense")</f>
        <v>0</v>
      </c>
      <c r="H31" s="30" t="n">
        <f aca="false">SUMIFS(Transactions!$E$3:$E$602,Transactions!$F$3:$F$602,H$5,Transactions!$C$3:$C$602,"Subscriptions",Transactions!$D$3:$D$602,"Expense")</f>
        <v>0</v>
      </c>
      <c r="I31" s="30" t="n">
        <f aca="false">SUMIFS(Transactions!$E$3:$E$602,Transactions!$F$3:$F$602,I$5,Transactions!$C$3:$C$602,"Subscriptions",Transactions!$D$3:$D$602,"Expense")</f>
        <v>0</v>
      </c>
      <c r="J31" s="30" t="n">
        <f aca="false">SUMIFS(Transactions!$E$3:$E$602,Transactions!$F$3:$F$602,J$5,Transactions!$C$3:$C$602,"Subscriptions",Transactions!$D$3:$D$602,"Expense")</f>
        <v>0</v>
      </c>
      <c r="K31" s="30" t="n">
        <f aca="false">SUMIFS(Transactions!$E$3:$E$602,Transactions!$F$3:$F$602,K$5,Transactions!$C$3:$C$602,"Subscriptions",Transactions!$D$3:$D$602,"Expense")</f>
        <v>0</v>
      </c>
      <c r="L31" s="30" t="n">
        <f aca="false">SUMIFS(Transactions!$E$3:$E$602,Transactions!$F$3:$F$602,L$5,Transactions!$C$3:$C$602,"Subscriptions",Transactions!$D$3:$D$602,"Expense")</f>
        <v>0</v>
      </c>
      <c r="M31" s="30" t="n">
        <f aca="false">SUMIFS(Transactions!$E$3:$E$602,Transactions!$F$3:$F$602,M$5,Transactions!$C$3:$C$602,"Subscriptions",Transactions!$D$3:$D$602,"Expense")</f>
        <v>0</v>
      </c>
      <c r="N31" s="49" t="n">
        <f aca="false">SUM(B31:M31)</f>
        <v>0</v>
      </c>
    </row>
    <row r="32" customFormat="false" ht="15" hidden="false" customHeight="false" outlineLevel="0" collapsed="false">
      <c r="A32" s="28" t="s">
        <v>48</v>
      </c>
      <c r="B32" s="30" t="n">
        <f aca="false">SUMIFS(Transactions!$E$3:$E$602,Transactions!$F$3:$F$602,B$5,Transactions!$C$3:$C$602,"Gym",Transactions!$D$3:$D$602,"Expense")</f>
        <v>0</v>
      </c>
      <c r="C32" s="30" t="n">
        <f aca="false">SUMIFS(Transactions!$E$3:$E$602,Transactions!$F$3:$F$602,C$5,Transactions!$C$3:$C$602,"Gym",Transactions!$D$3:$D$602,"Expense")</f>
        <v>0</v>
      </c>
      <c r="D32" s="30" t="n">
        <f aca="false">SUMIFS(Transactions!$E$3:$E$602,Transactions!$F$3:$F$602,D$5,Transactions!$C$3:$C$602,"Gym",Transactions!$D$3:$D$602,"Expense")</f>
        <v>0</v>
      </c>
      <c r="E32" s="30" t="n">
        <f aca="false">SUMIFS(Transactions!$E$3:$E$602,Transactions!$F$3:$F$602,E$5,Transactions!$C$3:$C$602,"Gym",Transactions!$D$3:$D$602,"Expense")</f>
        <v>0</v>
      </c>
      <c r="F32" s="30" t="n">
        <f aca="false">SUMIFS(Transactions!$E$3:$E$602,Transactions!$F$3:$F$602,F$5,Transactions!$C$3:$C$602,"Gym",Transactions!$D$3:$D$602,"Expense")</f>
        <v>0</v>
      </c>
      <c r="G32" s="30" t="n">
        <f aca="false">SUMIFS(Transactions!$E$3:$E$602,Transactions!$F$3:$F$602,G$5,Transactions!$C$3:$C$602,"Gym",Transactions!$D$3:$D$602,"Expense")</f>
        <v>0</v>
      </c>
      <c r="H32" s="30" t="n">
        <f aca="false">SUMIFS(Transactions!$E$3:$E$602,Transactions!$F$3:$F$602,H$5,Transactions!$C$3:$C$602,"Gym",Transactions!$D$3:$D$602,"Expense")</f>
        <v>0</v>
      </c>
      <c r="I32" s="30" t="n">
        <f aca="false">SUMIFS(Transactions!$E$3:$E$602,Transactions!$F$3:$F$602,I$5,Transactions!$C$3:$C$602,"Gym",Transactions!$D$3:$D$602,"Expense")</f>
        <v>0</v>
      </c>
      <c r="J32" s="30" t="n">
        <f aca="false">SUMIFS(Transactions!$E$3:$E$602,Transactions!$F$3:$F$602,J$5,Transactions!$C$3:$C$602,"Gym",Transactions!$D$3:$D$602,"Expense")</f>
        <v>0</v>
      </c>
      <c r="K32" s="30" t="n">
        <f aca="false">SUMIFS(Transactions!$E$3:$E$602,Transactions!$F$3:$F$602,K$5,Transactions!$C$3:$C$602,"Gym",Transactions!$D$3:$D$602,"Expense")</f>
        <v>0</v>
      </c>
      <c r="L32" s="30" t="n">
        <f aca="false">SUMIFS(Transactions!$E$3:$E$602,Transactions!$F$3:$F$602,L$5,Transactions!$C$3:$C$602,"Gym",Transactions!$D$3:$D$602,"Expense")</f>
        <v>0</v>
      </c>
      <c r="M32" s="30" t="n">
        <f aca="false">SUMIFS(Transactions!$E$3:$E$602,Transactions!$F$3:$F$602,M$5,Transactions!$C$3:$C$602,"Gym",Transactions!$D$3:$D$602,"Expense")</f>
        <v>0</v>
      </c>
      <c r="N32" s="49" t="n">
        <f aca="false">SUM(B32:M32)</f>
        <v>0</v>
      </c>
    </row>
    <row r="33" customFormat="false" ht="15" hidden="false" customHeight="false" outlineLevel="0" collapsed="false">
      <c r="A33" s="28" t="s">
        <v>49</v>
      </c>
      <c r="B33" s="30" t="n">
        <f aca="false">SUMIFS(Transactions!$E$3:$E$602,Transactions!$F$3:$F$602,B$5,Transactions!$C$3:$C$602,"Gifts",Transactions!$D$3:$D$602,"Expense")</f>
        <v>0</v>
      </c>
      <c r="C33" s="30" t="n">
        <f aca="false">SUMIFS(Transactions!$E$3:$E$602,Transactions!$F$3:$F$602,C$5,Transactions!$C$3:$C$602,"Gifts",Transactions!$D$3:$D$602,"Expense")</f>
        <v>0</v>
      </c>
      <c r="D33" s="30" t="n">
        <f aca="false">SUMIFS(Transactions!$E$3:$E$602,Transactions!$F$3:$F$602,D$5,Transactions!$C$3:$C$602,"Gifts",Transactions!$D$3:$D$602,"Expense")</f>
        <v>0</v>
      </c>
      <c r="E33" s="30" t="n">
        <f aca="false">SUMIFS(Transactions!$E$3:$E$602,Transactions!$F$3:$F$602,E$5,Transactions!$C$3:$C$602,"Gifts",Transactions!$D$3:$D$602,"Expense")</f>
        <v>0</v>
      </c>
      <c r="F33" s="30" t="n">
        <f aca="false">SUMIFS(Transactions!$E$3:$E$602,Transactions!$F$3:$F$602,F$5,Transactions!$C$3:$C$602,"Gifts",Transactions!$D$3:$D$602,"Expense")</f>
        <v>0</v>
      </c>
      <c r="G33" s="30" t="n">
        <f aca="false">SUMIFS(Transactions!$E$3:$E$602,Transactions!$F$3:$F$602,G$5,Transactions!$C$3:$C$602,"Gifts",Transactions!$D$3:$D$602,"Expense")</f>
        <v>0</v>
      </c>
      <c r="H33" s="30" t="n">
        <f aca="false">SUMIFS(Transactions!$E$3:$E$602,Transactions!$F$3:$F$602,H$5,Transactions!$C$3:$C$602,"Gifts",Transactions!$D$3:$D$602,"Expense")</f>
        <v>0</v>
      </c>
      <c r="I33" s="30" t="n">
        <f aca="false">SUMIFS(Transactions!$E$3:$E$602,Transactions!$F$3:$F$602,I$5,Transactions!$C$3:$C$602,"Gifts",Transactions!$D$3:$D$602,"Expense")</f>
        <v>0</v>
      </c>
      <c r="J33" s="30" t="n">
        <f aca="false">SUMIFS(Transactions!$E$3:$E$602,Transactions!$F$3:$F$602,J$5,Transactions!$C$3:$C$602,"Gifts",Transactions!$D$3:$D$602,"Expense")</f>
        <v>0</v>
      </c>
      <c r="K33" s="30" t="n">
        <f aca="false">SUMIFS(Transactions!$E$3:$E$602,Transactions!$F$3:$F$602,K$5,Transactions!$C$3:$C$602,"Gifts",Transactions!$D$3:$D$602,"Expense")</f>
        <v>0</v>
      </c>
      <c r="L33" s="30" t="n">
        <f aca="false">SUMIFS(Transactions!$E$3:$E$602,Transactions!$F$3:$F$602,L$5,Transactions!$C$3:$C$602,"Gifts",Transactions!$D$3:$D$602,"Expense")</f>
        <v>0</v>
      </c>
      <c r="M33" s="30" t="n">
        <f aca="false">SUMIFS(Transactions!$E$3:$E$602,Transactions!$F$3:$F$602,M$5,Transactions!$C$3:$C$602,"Gifts",Transactions!$D$3:$D$602,"Expense")</f>
        <v>0</v>
      </c>
      <c r="N33" s="49" t="n">
        <f aca="false">SUM(B33:M33)</f>
        <v>0</v>
      </c>
    </row>
    <row r="34" customFormat="false" ht="15" hidden="false" customHeight="false" outlineLevel="0" collapsed="false">
      <c r="A34" s="28" t="s">
        <v>50</v>
      </c>
      <c r="B34" s="30" t="n">
        <f aca="false">SUMIFS(Transactions!$E$3:$E$602,Transactions!$F$3:$F$602,B$5,Transactions!$C$3:$C$602,"Hobbies",Transactions!$D$3:$D$602,"Expense")</f>
        <v>0</v>
      </c>
      <c r="C34" s="30" t="n">
        <f aca="false">SUMIFS(Transactions!$E$3:$E$602,Transactions!$F$3:$F$602,C$5,Transactions!$C$3:$C$602,"Hobbies",Transactions!$D$3:$D$602,"Expense")</f>
        <v>0</v>
      </c>
      <c r="D34" s="30" t="n">
        <f aca="false">SUMIFS(Transactions!$E$3:$E$602,Transactions!$F$3:$F$602,D$5,Transactions!$C$3:$C$602,"Hobbies",Transactions!$D$3:$D$602,"Expense")</f>
        <v>0</v>
      </c>
      <c r="E34" s="30" t="n">
        <f aca="false">SUMIFS(Transactions!$E$3:$E$602,Transactions!$F$3:$F$602,E$5,Transactions!$C$3:$C$602,"Hobbies",Transactions!$D$3:$D$602,"Expense")</f>
        <v>0</v>
      </c>
      <c r="F34" s="30" t="n">
        <f aca="false">SUMIFS(Transactions!$E$3:$E$602,Transactions!$F$3:$F$602,F$5,Transactions!$C$3:$C$602,"Hobbies",Transactions!$D$3:$D$602,"Expense")</f>
        <v>0</v>
      </c>
      <c r="G34" s="30" t="n">
        <f aca="false">SUMIFS(Transactions!$E$3:$E$602,Transactions!$F$3:$F$602,G$5,Transactions!$C$3:$C$602,"Hobbies",Transactions!$D$3:$D$602,"Expense")</f>
        <v>0</v>
      </c>
      <c r="H34" s="30" t="n">
        <f aca="false">SUMIFS(Transactions!$E$3:$E$602,Transactions!$F$3:$F$602,H$5,Transactions!$C$3:$C$602,"Hobbies",Transactions!$D$3:$D$602,"Expense")</f>
        <v>0</v>
      </c>
      <c r="I34" s="30" t="n">
        <f aca="false">SUMIFS(Transactions!$E$3:$E$602,Transactions!$F$3:$F$602,I$5,Transactions!$C$3:$C$602,"Hobbies",Transactions!$D$3:$D$602,"Expense")</f>
        <v>0</v>
      </c>
      <c r="J34" s="30" t="n">
        <f aca="false">SUMIFS(Transactions!$E$3:$E$602,Transactions!$F$3:$F$602,J$5,Transactions!$C$3:$C$602,"Hobbies",Transactions!$D$3:$D$602,"Expense")</f>
        <v>0</v>
      </c>
      <c r="K34" s="30" t="n">
        <f aca="false">SUMIFS(Transactions!$E$3:$E$602,Transactions!$F$3:$F$602,K$5,Transactions!$C$3:$C$602,"Hobbies",Transactions!$D$3:$D$602,"Expense")</f>
        <v>0</v>
      </c>
      <c r="L34" s="30" t="n">
        <f aca="false">SUMIFS(Transactions!$E$3:$E$602,Transactions!$F$3:$F$602,L$5,Transactions!$C$3:$C$602,"Hobbies",Transactions!$D$3:$D$602,"Expense")</f>
        <v>0</v>
      </c>
      <c r="M34" s="30" t="n">
        <f aca="false">SUMIFS(Transactions!$E$3:$E$602,Transactions!$F$3:$F$602,M$5,Transactions!$C$3:$C$602,"Hobbies",Transactions!$D$3:$D$602,"Expense")</f>
        <v>0</v>
      </c>
      <c r="N34" s="49" t="n">
        <f aca="false">SUM(B34:M34)</f>
        <v>0</v>
      </c>
    </row>
    <row r="35" customFormat="false" ht="15" hidden="false" customHeight="false" outlineLevel="0" collapsed="false">
      <c r="A35" s="28" t="s">
        <v>51</v>
      </c>
      <c r="B35" s="30" t="n">
        <f aca="false">SUMIFS(Transactions!$E$3:$E$602,Transactions!$F$3:$F$602,B$5,Transactions!$C$3:$C$602,"Personal care",Transactions!$D$3:$D$602,"Expense")</f>
        <v>0</v>
      </c>
      <c r="C35" s="30" t="n">
        <f aca="false">SUMIFS(Transactions!$E$3:$E$602,Transactions!$F$3:$F$602,C$5,Transactions!$C$3:$C$602,"Personal care",Transactions!$D$3:$D$602,"Expense")</f>
        <v>0</v>
      </c>
      <c r="D35" s="30" t="n">
        <f aca="false">SUMIFS(Transactions!$E$3:$E$602,Transactions!$F$3:$F$602,D$5,Transactions!$C$3:$C$602,"Personal care",Transactions!$D$3:$D$602,"Expense")</f>
        <v>0</v>
      </c>
      <c r="E35" s="30" t="n">
        <f aca="false">SUMIFS(Transactions!$E$3:$E$602,Transactions!$F$3:$F$602,E$5,Transactions!$C$3:$C$602,"Personal care",Transactions!$D$3:$D$602,"Expense")</f>
        <v>0</v>
      </c>
      <c r="F35" s="30" t="n">
        <f aca="false">SUMIFS(Transactions!$E$3:$E$602,Transactions!$F$3:$F$602,F$5,Transactions!$C$3:$C$602,"Personal care",Transactions!$D$3:$D$602,"Expense")</f>
        <v>0</v>
      </c>
      <c r="G35" s="30" t="n">
        <f aca="false">SUMIFS(Transactions!$E$3:$E$602,Transactions!$F$3:$F$602,G$5,Transactions!$C$3:$C$602,"Personal care",Transactions!$D$3:$D$602,"Expense")</f>
        <v>0</v>
      </c>
      <c r="H35" s="30" t="n">
        <f aca="false">SUMIFS(Transactions!$E$3:$E$602,Transactions!$F$3:$F$602,H$5,Transactions!$C$3:$C$602,"Personal care",Transactions!$D$3:$D$602,"Expense")</f>
        <v>0</v>
      </c>
      <c r="I35" s="30" t="n">
        <f aca="false">SUMIFS(Transactions!$E$3:$E$602,Transactions!$F$3:$F$602,I$5,Transactions!$C$3:$C$602,"Personal care",Transactions!$D$3:$D$602,"Expense")</f>
        <v>0</v>
      </c>
      <c r="J35" s="30" t="n">
        <f aca="false">SUMIFS(Transactions!$E$3:$E$602,Transactions!$F$3:$F$602,J$5,Transactions!$C$3:$C$602,"Personal care",Transactions!$D$3:$D$602,"Expense")</f>
        <v>0</v>
      </c>
      <c r="K35" s="30" t="n">
        <f aca="false">SUMIFS(Transactions!$E$3:$E$602,Transactions!$F$3:$F$602,K$5,Transactions!$C$3:$C$602,"Personal care",Transactions!$D$3:$D$602,"Expense")</f>
        <v>0</v>
      </c>
      <c r="L35" s="30" t="n">
        <f aca="false">SUMIFS(Transactions!$E$3:$E$602,Transactions!$F$3:$F$602,L$5,Transactions!$C$3:$C$602,"Personal care",Transactions!$D$3:$D$602,"Expense")</f>
        <v>0</v>
      </c>
      <c r="M35" s="30" t="n">
        <f aca="false">SUMIFS(Transactions!$E$3:$E$602,Transactions!$F$3:$F$602,M$5,Transactions!$C$3:$C$602,"Personal care",Transactions!$D$3:$D$602,"Expense")</f>
        <v>0</v>
      </c>
      <c r="N35" s="49" t="n">
        <f aca="false">SUM(B35:M35)</f>
        <v>0</v>
      </c>
    </row>
    <row r="36" customFormat="false" ht="15" hidden="false" customHeight="false" outlineLevel="0" collapsed="false">
      <c r="A36" s="28" t="s">
        <v>30</v>
      </c>
      <c r="B36" s="30" t="n">
        <f aca="false">SUMIFS(Transactions!$E$3:$E$602,Transactions!$F$3:$F$602,B$5,Transactions!$C$3:$C$602,"Savings",Transactions!$D$3:$D$602,"Expense")</f>
        <v>0</v>
      </c>
      <c r="C36" s="30" t="n">
        <f aca="false">SUMIFS(Transactions!$E$3:$E$602,Transactions!$F$3:$F$602,C$5,Transactions!$C$3:$C$602,"Savings",Transactions!$D$3:$D$602,"Expense")</f>
        <v>0</v>
      </c>
      <c r="D36" s="30" t="n">
        <f aca="false">SUMIFS(Transactions!$E$3:$E$602,Transactions!$F$3:$F$602,D$5,Transactions!$C$3:$C$602,"Savings",Transactions!$D$3:$D$602,"Expense")</f>
        <v>0</v>
      </c>
      <c r="E36" s="30" t="n">
        <f aca="false">SUMIFS(Transactions!$E$3:$E$602,Transactions!$F$3:$F$602,E$5,Transactions!$C$3:$C$602,"Savings",Transactions!$D$3:$D$602,"Expense")</f>
        <v>0</v>
      </c>
      <c r="F36" s="30" t="n">
        <f aca="false">SUMIFS(Transactions!$E$3:$E$602,Transactions!$F$3:$F$602,F$5,Transactions!$C$3:$C$602,"Savings",Transactions!$D$3:$D$602,"Expense")</f>
        <v>0</v>
      </c>
      <c r="G36" s="30" t="n">
        <f aca="false">SUMIFS(Transactions!$E$3:$E$602,Transactions!$F$3:$F$602,G$5,Transactions!$C$3:$C$602,"Savings",Transactions!$D$3:$D$602,"Expense")</f>
        <v>0</v>
      </c>
      <c r="H36" s="30" t="n">
        <f aca="false">SUMIFS(Transactions!$E$3:$E$602,Transactions!$F$3:$F$602,H$5,Transactions!$C$3:$C$602,"Savings",Transactions!$D$3:$D$602,"Expense")</f>
        <v>0</v>
      </c>
      <c r="I36" s="30" t="n">
        <f aca="false">SUMIFS(Transactions!$E$3:$E$602,Transactions!$F$3:$F$602,I$5,Transactions!$C$3:$C$602,"Savings",Transactions!$D$3:$D$602,"Expense")</f>
        <v>0</v>
      </c>
      <c r="J36" s="30" t="n">
        <f aca="false">SUMIFS(Transactions!$E$3:$E$602,Transactions!$F$3:$F$602,J$5,Transactions!$C$3:$C$602,"Savings",Transactions!$D$3:$D$602,"Expense")</f>
        <v>0</v>
      </c>
      <c r="K36" s="30" t="n">
        <f aca="false">SUMIFS(Transactions!$E$3:$E$602,Transactions!$F$3:$F$602,K$5,Transactions!$C$3:$C$602,"Savings",Transactions!$D$3:$D$602,"Expense")</f>
        <v>0</v>
      </c>
      <c r="L36" s="30" t="n">
        <f aca="false">SUMIFS(Transactions!$E$3:$E$602,Transactions!$F$3:$F$602,L$5,Transactions!$C$3:$C$602,"Savings",Transactions!$D$3:$D$602,"Expense")</f>
        <v>0</v>
      </c>
      <c r="M36" s="30" t="n">
        <f aca="false">SUMIFS(Transactions!$E$3:$E$602,Transactions!$F$3:$F$602,M$5,Transactions!$C$3:$C$602,"Savings",Transactions!$D$3:$D$602,"Expense")</f>
        <v>0</v>
      </c>
      <c r="N36" s="49" t="n">
        <f aca="false">SUM(B36:M36)</f>
        <v>0</v>
      </c>
    </row>
    <row r="37" customFormat="false" ht="15" hidden="false" customHeight="false" outlineLevel="0" collapsed="false">
      <c r="A37" s="28" t="s">
        <v>52</v>
      </c>
      <c r="B37" s="30" t="n">
        <f aca="false">SUMIFS(Transactions!$E$3:$E$602,Transactions!$F$3:$F$602,B$5,Transactions!$C$3:$C$602,"Emergency fund",Transactions!$D$3:$D$602,"Expense")</f>
        <v>0</v>
      </c>
      <c r="C37" s="30" t="n">
        <f aca="false">SUMIFS(Transactions!$E$3:$E$602,Transactions!$F$3:$F$602,C$5,Transactions!$C$3:$C$602,"Emergency fund",Transactions!$D$3:$D$602,"Expense")</f>
        <v>0</v>
      </c>
      <c r="D37" s="30" t="n">
        <f aca="false">SUMIFS(Transactions!$E$3:$E$602,Transactions!$F$3:$F$602,D$5,Transactions!$C$3:$C$602,"Emergency fund",Transactions!$D$3:$D$602,"Expense")</f>
        <v>0</v>
      </c>
      <c r="E37" s="30" t="n">
        <f aca="false">SUMIFS(Transactions!$E$3:$E$602,Transactions!$F$3:$F$602,E$5,Transactions!$C$3:$C$602,"Emergency fund",Transactions!$D$3:$D$602,"Expense")</f>
        <v>0</v>
      </c>
      <c r="F37" s="30" t="n">
        <f aca="false">SUMIFS(Transactions!$E$3:$E$602,Transactions!$F$3:$F$602,F$5,Transactions!$C$3:$C$602,"Emergency fund",Transactions!$D$3:$D$602,"Expense")</f>
        <v>0</v>
      </c>
      <c r="G37" s="30" t="n">
        <f aca="false">SUMIFS(Transactions!$E$3:$E$602,Transactions!$F$3:$F$602,G$5,Transactions!$C$3:$C$602,"Emergency fund",Transactions!$D$3:$D$602,"Expense")</f>
        <v>0</v>
      </c>
      <c r="H37" s="30" t="n">
        <f aca="false">SUMIFS(Transactions!$E$3:$E$602,Transactions!$F$3:$F$602,H$5,Transactions!$C$3:$C$602,"Emergency fund",Transactions!$D$3:$D$602,"Expense")</f>
        <v>0</v>
      </c>
      <c r="I37" s="30" t="n">
        <f aca="false">SUMIFS(Transactions!$E$3:$E$602,Transactions!$F$3:$F$602,I$5,Transactions!$C$3:$C$602,"Emergency fund",Transactions!$D$3:$D$602,"Expense")</f>
        <v>0</v>
      </c>
      <c r="J37" s="30" t="n">
        <f aca="false">SUMIFS(Transactions!$E$3:$E$602,Transactions!$F$3:$F$602,J$5,Transactions!$C$3:$C$602,"Emergency fund",Transactions!$D$3:$D$602,"Expense")</f>
        <v>0</v>
      </c>
      <c r="K37" s="30" t="n">
        <f aca="false">SUMIFS(Transactions!$E$3:$E$602,Transactions!$F$3:$F$602,K$5,Transactions!$C$3:$C$602,"Emergency fund",Transactions!$D$3:$D$602,"Expense")</f>
        <v>0</v>
      </c>
      <c r="L37" s="30" t="n">
        <f aca="false">SUMIFS(Transactions!$E$3:$E$602,Transactions!$F$3:$F$602,L$5,Transactions!$C$3:$C$602,"Emergency fund",Transactions!$D$3:$D$602,"Expense")</f>
        <v>0</v>
      </c>
      <c r="M37" s="30" t="n">
        <f aca="false">SUMIFS(Transactions!$E$3:$E$602,Transactions!$F$3:$F$602,M$5,Transactions!$C$3:$C$602,"Emergency fund",Transactions!$D$3:$D$602,"Expense")</f>
        <v>0</v>
      </c>
      <c r="N37" s="49" t="n">
        <f aca="false">SUM(B37:M37)</f>
        <v>0</v>
      </c>
    </row>
    <row r="38" customFormat="false" ht="15" hidden="false" customHeight="false" outlineLevel="0" collapsed="false">
      <c r="A38" s="28" t="s">
        <v>53</v>
      </c>
      <c r="B38" s="30" t="n">
        <f aca="false">SUMIFS(Transactions!$E$3:$E$602,Transactions!$F$3:$F$602,B$5,Transactions!$C$3:$C$602,"Investments",Transactions!$D$3:$D$602,"Expense")</f>
        <v>0</v>
      </c>
      <c r="C38" s="30" t="n">
        <f aca="false">SUMIFS(Transactions!$E$3:$E$602,Transactions!$F$3:$F$602,C$5,Transactions!$C$3:$C$602,"Investments",Transactions!$D$3:$D$602,"Expense")</f>
        <v>0</v>
      </c>
      <c r="D38" s="30" t="n">
        <f aca="false">SUMIFS(Transactions!$E$3:$E$602,Transactions!$F$3:$F$602,D$5,Transactions!$C$3:$C$602,"Investments",Transactions!$D$3:$D$602,"Expense")</f>
        <v>0</v>
      </c>
      <c r="E38" s="30" t="n">
        <f aca="false">SUMIFS(Transactions!$E$3:$E$602,Transactions!$F$3:$F$602,E$5,Transactions!$C$3:$C$602,"Investments",Transactions!$D$3:$D$602,"Expense")</f>
        <v>0</v>
      </c>
      <c r="F38" s="30" t="n">
        <f aca="false">SUMIFS(Transactions!$E$3:$E$602,Transactions!$F$3:$F$602,F$5,Transactions!$C$3:$C$602,"Investments",Transactions!$D$3:$D$602,"Expense")</f>
        <v>0</v>
      </c>
      <c r="G38" s="30" t="n">
        <f aca="false">SUMIFS(Transactions!$E$3:$E$602,Transactions!$F$3:$F$602,G$5,Transactions!$C$3:$C$602,"Investments",Transactions!$D$3:$D$602,"Expense")</f>
        <v>0</v>
      </c>
      <c r="H38" s="30" t="n">
        <f aca="false">SUMIFS(Transactions!$E$3:$E$602,Transactions!$F$3:$F$602,H$5,Transactions!$C$3:$C$602,"Investments",Transactions!$D$3:$D$602,"Expense")</f>
        <v>0</v>
      </c>
      <c r="I38" s="30" t="n">
        <f aca="false">SUMIFS(Transactions!$E$3:$E$602,Transactions!$F$3:$F$602,I$5,Transactions!$C$3:$C$602,"Investments",Transactions!$D$3:$D$602,"Expense")</f>
        <v>0</v>
      </c>
      <c r="J38" s="30" t="n">
        <f aca="false">SUMIFS(Transactions!$E$3:$E$602,Transactions!$F$3:$F$602,J$5,Transactions!$C$3:$C$602,"Investments",Transactions!$D$3:$D$602,"Expense")</f>
        <v>0</v>
      </c>
      <c r="K38" s="30" t="n">
        <f aca="false">SUMIFS(Transactions!$E$3:$E$602,Transactions!$F$3:$F$602,K$5,Transactions!$C$3:$C$602,"Investments",Transactions!$D$3:$D$602,"Expense")</f>
        <v>0</v>
      </c>
      <c r="L38" s="30" t="n">
        <f aca="false">SUMIFS(Transactions!$E$3:$E$602,Transactions!$F$3:$F$602,L$5,Transactions!$C$3:$C$602,"Investments",Transactions!$D$3:$D$602,"Expense")</f>
        <v>0</v>
      </c>
      <c r="M38" s="30" t="n">
        <f aca="false">SUMIFS(Transactions!$E$3:$E$602,Transactions!$F$3:$F$602,M$5,Transactions!$C$3:$C$602,"Investments",Transactions!$D$3:$D$602,"Expense")</f>
        <v>0</v>
      </c>
      <c r="N38" s="49" t="n">
        <f aca="false">SUM(B38:M38)</f>
        <v>0</v>
      </c>
    </row>
    <row r="39" customFormat="false" ht="15" hidden="false" customHeight="false" outlineLevel="0" collapsed="false">
      <c r="A39" s="28" t="s">
        <v>54</v>
      </c>
      <c r="B39" s="30" t="n">
        <f aca="false">SUMIFS(Transactions!$E$3:$E$602,Transactions!$F$3:$F$602,B$5,Transactions!$C$3:$C$602,"Pension",Transactions!$D$3:$D$602,"Expense")</f>
        <v>0</v>
      </c>
      <c r="C39" s="30" t="n">
        <f aca="false">SUMIFS(Transactions!$E$3:$E$602,Transactions!$F$3:$F$602,C$5,Transactions!$C$3:$C$602,"Pension",Transactions!$D$3:$D$602,"Expense")</f>
        <v>0</v>
      </c>
      <c r="D39" s="30" t="n">
        <f aca="false">SUMIFS(Transactions!$E$3:$E$602,Transactions!$F$3:$F$602,D$5,Transactions!$C$3:$C$602,"Pension",Transactions!$D$3:$D$602,"Expense")</f>
        <v>0</v>
      </c>
      <c r="E39" s="30" t="n">
        <f aca="false">SUMIFS(Transactions!$E$3:$E$602,Transactions!$F$3:$F$602,E$5,Transactions!$C$3:$C$602,"Pension",Transactions!$D$3:$D$602,"Expense")</f>
        <v>0</v>
      </c>
      <c r="F39" s="30" t="n">
        <f aca="false">SUMIFS(Transactions!$E$3:$E$602,Transactions!$F$3:$F$602,F$5,Transactions!$C$3:$C$602,"Pension",Transactions!$D$3:$D$602,"Expense")</f>
        <v>0</v>
      </c>
      <c r="G39" s="30" t="n">
        <f aca="false">SUMIFS(Transactions!$E$3:$E$602,Transactions!$F$3:$F$602,G$5,Transactions!$C$3:$C$602,"Pension",Transactions!$D$3:$D$602,"Expense")</f>
        <v>0</v>
      </c>
      <c r="H39" s="30" t="n">
        <f aca="false">SUMIFS(Transactions!$E$3:$E$602,Transactions!$F$3:$F$602,H$5,Transactions!$C$3:$C$602,"Pension",Transactions!$D$3:$D$602,"Expense")</f>
        <v>0</v>
      </c>
      <c r="I39" s="30" t="n">
        <f aca="false">SUMIFS(Transactions!$E$3:$E$602,Transactions!$F$3:$F$602,I$5,Transactions!$C$3:$C$602,"Pension",Transactions!$D$3:$D$602,"Expense")</f>
        <v>0</v>
      </c>
      <c r="J39" s="30" t="n">
        <f aca="false">SUMIFS(Transactions!$E$3:$E$602,Transactions!$F$3:$F$602,J$5,Transactions!$C$3:$C$602,"Pension",Transactions!$D$3:$D$602,"Expense")</f>
        <v>0</v>
      </c>
      <c r="K39" s="30" t="n">
        <f aca="false">SUMIFS(Transactions!$E$3:$E$602,Transactions!$F$3:$F$602,K$5,Transactions!$C$3:$C$602,"Pension",Transactions!$D$3:$D$602,"Expense")</f>
        <v>0</v>
      </c>
      <c r="L39" s="30" t="n">
        <f aca="false">SUMIFS(Transactions!$E$3:$E$602,Transactions!$F$3:$F$602,L$5,Transactions!$C$3:$C$602,"Pension",Transactions!$D$3:$D$602,"Expense")</f>
        <v>0</v>
      </c>
      <c r="M39" s="30" t="n">
        <f aca="false">SUMIFS(Transactions!$E$3:$E$602,Transactions!$F$3:$F$602,M$5,Transactions!$C$3:$C$602,"Pension",Transactions!$D$3:$D$602,"Expense")</f>
        <v>0</v>
      </c>
      <c r="N39" s="49" t="n">
        <f aca="false">SUM(B39:M39)</f>
        <v>0</v>
      </c>
    </row>
    <row r="41" customFormat="false" ht="15" hidden="false" customHeight="false" outlineLevel="0" collapsed="false">
      <c r="A41" s="15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2026-09-12T05:59:46Z</dcterms:created>
  <dc:creator>openpyxl</dc:creator>
  <dc:description/>
  <dc:language>en-US</dc:language>
  <cp:lastModifiedBy/>
  <dcterms:modified xsi:type="dcterms:W3CDTF">2026-09-12T05:59:46Z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